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40" yWindow="0" windowWidth="22820" windowHeight="15680" tabRatio="690" activeTab="0"/>
  </bookViews>
  <sheets>
    <sheet name="BASE" sheetId="1" r:id="rId1"/>
    <sheet name="COMPETENCES" sheetId="2" r:id="rId2"/>
    <sheet name="TECHNIQUES" sheetId="3" r:id="rId3"/>
    <sheet name="INVENTAIRE" sheetId="4" r:id="rId4"/>
    <sheet name="QG" sheetId="5" r:id="rId5"/>
    <sheet name="BIO" sheetId="6" r:id="rId6"/>
  </sheets>
  <definedNames/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L39" authorId="0">
      <text>
        <r>
          <rPr>
            <b/>
            <sz val="9"/>
            <rFont val="Calibri"/>
            <family val="2"/>
          </rPr>
          <t>Défini votre capacité à Préciser vos attaques. Elle est définie par votre Perception, associée à votre Précision.
Il suffit d'y ajouter votre valeur d'allonge (T-Tadverse).
T de base = 5
Chaque point supplémentaire ajoute +5 à votre VL ou vous donne +1 dé. Et vice versa.</t>
        </r>
      </text>
    </comment>
    <comment ref="L38" authorId="0">
      <text>
        <r>
          <rPr>
            <b/>
            <sz val="9"/>
            <rFont val="Calibri"/>
            <family val="2"/>
          </rPr>
          <t xml:space="preserve">Défini votre capacité à frapper sur des points sensibles, préciser vos attaques et lancer avec efficacité. La valeur s'ajoute à tous vos jets et attaques à distance physiques.
</t>
        </r>
      </text>
    </comment>
    <comment ref="L27" authorId="0">
      <text>
        <r>
          <rPr>
            <sz val="12"/>
            <color indexed="8"/>
            <rFont val="Calibri"/>
            <family val="2"/>
          </rPr>
          <t>Votre résistance physique brute face aux attaques physiques uniquement.
Est définie par Résilience/5*2. Elle réduit de sa valeur tous les dégâts physiques en cours de combat.</t>
        </r>
      </text>
    </comment>
    <comment ref="L14" authorId="0">
      <text>
        <r>
          <rPr>
            <b/>
            <sz val="9"/>
            <rFont val="Tahoma"/>
            <family val="2"/>
          </rPr>
          <t>► Agilité et Réflexes -5
► Résistance Passive/1.5</t>
        </r>
      </text>
    </comment>
    <comment ref="L15" authorId="0">
      <text>
        <r>
          <rPr>
            <b/>
            <sz val="9"/>
            <rFont val="Tahoma"/>
            <family val="2"/>
          </rPr>
          <t>► Réflexes et Agilité -10
► Résistance Passive/2</t>
        </r>
      </text>
    </comment>
    <comment ref="L16" authorId="0">
      <text>
        <r>
          <rPr>
            <b/>
            <sz val="9"/>
            <rFont val="Tahoma"/>
            <family val="2"/>
          </rPr>
          <t>► Les altérations d'état durent une action supplémentaire sur lui.
► Agilité et Réflexes -10,
► -1 Action, Résilience Passive Nulle
► Bonus de Dégâts Nul.</t>
        </r>
      </text>
    </comment>
    <comment ref="L17" authorId="0">
      <text>
        <r>
          <rPr>
            <b/>
            <sz val="9"/>
            <rFont val="Tahoma"/>
            <family val="2"/>
          </rPr>
          <t>► Pour chacune de ses actions utilisant de l'Energie, il doit dépenser +20% d'Energie.
► Ses dégâts baissent de 30% de dégâts.
► Les altérations d'état durent 1 tour supplémentaire.
► Agilité et Réflexes -50%, 
► Résistance Passive Nulle,
► Bonus de Dégâts Nuls.</t>
        </r>
      </text>
    </comment>
    <comment ref="L11" authorId="0">
      <text>
        <r>
          <rPr>
            <b/>
            <sz val="9"/>
            <rFont val="Tahoma"/>
            <family val="2"/>
          </rPr>
          <t>Lorsque vos PV totaux atteignent les valeurs indiquées, vous subissez l'état indiqué, ainsi que les malus associés.</t>
        </r>
      </text>
    </comment>
    <comment ref="E6" authorId="0">
      <text>
        <r>
          <rPr>
            <b/>
            <sz val="9"/>
            <rFont val="Tahoma"/>
            <family val="2"/>
          </rPr>
          <t>Base</t>
        </r>
      </text>
    </comment>
    <comment ref="F6" authorId="0">
      <text>
        <r>
          <rPr>
            <b/>
            <sz val="9"/>
            <rFont val="Tahoma"/>
            <family val="2"/>
          </rPr>
          <t>Race ou Espèce</t>
        </r>
      </text>
    </comment>
    <comment ref="G6" authorId="0">
      <text>
        <r>
          <rPr>
            <b/>
            <sz val="9"/>
            <rFont val="Tahoma"/>
            <family val="2"/>
          </rPr>
          <t>Technique</t>
        </r>
      </text>
    </comment>
    <comment ref="H6" authorId="0">
      <text>
        <r>
          <rPr>
            <b/>
            <sz val="9"/>
            <rFont val="Tahoma"/>
            <family val="2"/>
          </rPr>
          <t>Equipement</t>
        </r>
      </text>
    </comment>
    <comment ref="L37" authorId="0">
      <text>
        <r>
          <rPr>
            <b/>
            <sz val="9"/>
            <rFont val="Calibri"/>
            <family val="2"/>
          </rPr>
          <t>Non Implémenté</t>
        </r>
      </text>
    </comment>
    <comment ref="L41" authorId="0">
      <text>
        <r>
          <rPr>
            <sz val="9"/>
            <rFont val="Calibri"/>
            <family val="2"/>
          </rPr>
          <t xml:space="preserve">Non Implémenté
</t>
        </r>
      </text>
    </comment>
    <comment ref="L43" authorId="0">
      <text>
        <r>
          <rPr>
            <b/>
            <sz val="9"/>
            <rFont val="Calibri"/>
            <family val="2"/>
          </rPr>
          <t>Non Implémenté</t>
        </r>
        <r>
          <rPr>
            <sz val="9"/>
            <rFont val="Calibri"/>
            <family val="2"/>
          </rPr>
          <t xml:space="preserve">
</t>
        </r>
      </text>
    </comment>
    <comment ref="L30" authorId="0">
      <text>
        <r>
          <rPr>
            <b/>
            <sz val="9"/>
            <rFont val="Calibri"/>
            <family val="2"/>
          </rPr>
          <t>Non Implémenté</t>
        </r>
        <r>
          <rPr>
            <sz val="9"/>
            <rFont val="Calibr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I46" authorId="0">
      <text>
        <r>
          <rPr>
            <sz val="9"/>
            <rFont val="Tahoma"/>
            <family val="2"/>
          </rPr>
          <t>Indiquez ici la Valeur totale (Base + Compétence + Bonus éventuels / équipements) de votre Perception</t>
        </r>
      </text>
    </comment>
    <comment ref="D16" authorId="0">
      <text>
        <r>
          <rPr>
            <sz val="9"/>
            <rFont val="Tahoma"/>
            <family val="2"/>
          </rPr>
          <t>Indiquez ici la Valeur totale (Base + Compétence + Bonus éventuels / équipements) de votre Perception</t>
        </r>
      </text>
    </comment>
  </commentList>
</comments>
</file>

<file path=xl/sharedStrings.xml><?xml version="1.0" encoding="utf-8"?>
<sst xmlns="http://schemas.openxmlformats.org/spreadsheetml/2006/main" count="240" uniqueCount="203">
  <si>
    <t>Charisme</t>
  </si>
  <si>
    <t>Mémoire</t>
  </si>
  <si>
    <t>Perception</t>
  </si>
  <si>
    <t>SOCIAL</t>
  </si>
  <si>
    <t>CORPS</t>
  </si>
  <si>
    <t>Force</t>
  </si>
  <si>
    <t>Résilience</t>
  </si>
  <si>
    <t>Agilité</t>
  </si>
  <si>
    <t>Réflexes</t>
  </si>
  <si>
    <t>Astuce</t>
  </si>
  <si>
    <t>Spiritualité</t>
  </si>
  <si>
    <t>ESPRIT</t>
  </si>
  <si>
    <t>DEXTERITE</t>
  </si>
  <si>
    <t>CARACTERISTIQUES</t>
  </si>
  <si>
    <t>Résistance Passive</t>
  </si>
  <si>
    <t>Coup de Pied</t>
  </si>
  <si>
    <t>Gloire</t>
  </si>
  <si>
    <t>Infamie</t>
  </si>
  <si>
    <t>REPUTATION</t>
  </si>
  <si>
    <t>AUTRES INFORMATIONS</t>
  </si>
  <si>
    <t>Niveau</t>
  </si>
  <si>
    <t>SAVOIR</t>
  </si>
  <si>
    <t>PHYSIQUE</t>
  </si>
  <si>
    <t>Artisanat</t>
  </si>
  <si>
    <t>Apprentissage</t>
  </si>
  <si>
    <t>Anthropologie</t>
  </si>
  <si>
    <t>Bureaucratie</t>
  </si>
  <si>
    <t>Business</t>
  </si>
  <si>
    <t>Contrefaçon</t>
  </si>
  <si>
    <t>Cuisine</t>
  </si>
  <si>
    <t>Érudition</t>
  </si>
  <si>
    <t>Explosifs</t>
  </si>
  <si>
    <t>Informatique</t>
  </si>
  <si>
    <t>Mécanique</t>
  </si>
  <si>
    <t>Médecine</t>
  </si>
  <si>
    <t>Navigation</t>
  </si>
  <si>
    <t>Occultisme</t>
  </si>
  <si>
    <t>Politique</t>
  </si>
  <si>
    <t>Acrobatie</t>
  </si>
  <si>
    <t>Armes à Feu</t>
  </si>
  <si>
    <t>Armes Blanches</t>
  </si>
  <si>
    <t>Armes de Contact</t>
  </si>
  <si>
    <t>Armes de Jet</t>
  </si>
  <si>
    <t>Athlétisme</t>
  </si>
  <si>
    <t>Bricolage</t>
  </si>
  <si>
    <t>Conduire</t>
  </si>
  <si>
    <t>Crochetage</t>
  </si>
  <si>
    <t>Discrétion</t>
  </si>
  <si>
    <t>Équilibre</t>
  </si>
  <si>
    <t>Escalade</t>
  </si>
  <si>
    <t>Natation</t>
  </si>
  <si>
    <t>Pistage</t>
  </si>
  <si>
    <t>Survie</t>
  </si>
  <si>
    <t>Vol</t>
  </si>
  <si>
    <t>Animaux</t>
  </si>
  <si>
    <t>Comédie</t>
  </si>
  <si>
    <t>Commandement</t>
  </si>
  <si>
    <t>Connaissance de la Rue</t>
  </si>
  <si>
    <t>Enseignement</t>
  </si>
  <si>
    <t>Escroquerie</t>
  </si>
  <si>
    <t>Intimidation</t>
  </si>
  <si>
    <t>Manipulation</t>
  </si>
  <si>
    <t>Persuasion</t>
  </si>
  <si>
    <t>Négociation</t>
  </si>
  <si>
    <t>Psychologie</t>
  </si>
  <si>
    <t>Rhétorique</t>
  </si>
  <si>
    <t>Séduction</t>
  </si>
  <si>
    <t>Socialisation</t>
  </si>
  <si>
    <t>Torture</t>
  </si>
  <si>
    <t>Analyse</t>
  </si>
  <si>
    <t>Concentration</t>
  </si>
  <si>
    <t>Empathie</t>
  </si>
  <si>
    <t>Intuition</t>
  </si>
  <si>
    <t>Méditation</t>
  </si>
  <si>
    <t>DEGATS DE COMBAT</t>
  </si>
  <si>
    <t>Esquives</t>
  </si>
  <si>
    <t>VIE</t>
  </si>
  <si>
    <t>ENDURANCE</t>
  </si>
  <si>
    <t>0/100</t>
  </si>
  <si>
    <t>Dégâts</t>
  </si>
  <si>
    <t>Coût</t>
  </si>
  <si>
    <t>MAITRISE</t>
  </si>
  <si>
    <t>Bonus de Spécialité</t>
  </si>
  <si>
    <t>AVANTAGES</t>
  </si>
  <si>
    <t>DESAVANTAGES</t>
  </si>
  <si>
    <t>Quartier Général</t>
  </si>
  <si>
    <t>Bonus</t>
  </si>
  <si>
    <t>Tête</t>
  </si>
  <si>
    <t>Rien</t>
  </si>
  <si>
    <t>Aucun</t>
  </si>
  <si>
    <t>Corps</t>
  </si>
  <si>
    <t>Mains</t>
  </si>
  <si>
    <t>Pieds</t>
  </si>
  <si>
    <t>Accessoire 1</t>
  </si>
  <si>
    <t>Accessoire 2</t>
  </si>
  <si>
    <t>Main Droite</t>
  </si>
  <si>
    <t>Main Gauche</t>
  </si>
  <si>
    <t>Pts</t>
  </si>
  <si>
    <t>Contacts</t>
  </si>
  <si>
    <t>Alliés</t>
  </si>
  <si>
    <t>Total</t>
  </si>
  <si>
    <t>Parades</t>
  </si>
  <si>
    <t>Pilotage (___________)</t>
  </si>
  <si>
    <t>Expression (_________)</t>
  </si>
  <si>
    <t>Logique</t>
  </si>
  <si>
    <t>Sang-Froid</t>
  </si>
  <si>
    <t>Puissance</t>
  </si>
  <si>
    <t>Précision</t>
  </si>
  <si>
    <t>Regain Passif PE / Tours</t>
  </si>
  <si>
    <t>ESSENCE</t>
  </si>
  <si>
    <t>Valeur de Localisation (VL)</t>
  </si>
  <si>
    <t>Actions (PA)</t>
  </si>
  <si>
    <t>Langues 2 (__________)</t>
  </si>
  <si>
    <t>Mains nues (__________) (Niveau 5)</t>
  </si>
  <si>
    <t>Mains nues (__________) (Niveau 10)</t>
  </si>
  <si>
    <t>Valeurs (Vertu : / Vice : )</t>
  </si>
  <si>
    <t>Coup de Genou (CàC de 7)</t>
  </si>
  <si>
    <t>Coup de Coude (CàC de 5)</t>
  </si>
  <si>
    <t>Coup de Poing</t>
  </si>
  <si>
    <t>Objectif Suprême</t>
  </si>
  <si>
    <t>NIVEAU</t>
  </si>
  <si>
    <t>0/30</t>
  </si>
  <si>
    <t>Vie Civile</t>
  </si>
  <si>
    <t>Centre d'intérêts</t>
  </si>
  <si>
    <t>Biographie</t>
  </si>
  <si>
    <t>Nom :</t>
  </si>
  <si>
    <t>Identité :</t>
  </si>
  <si>
    <t>Rang :</t>
  </si>
  <si>
    <t>Taille :</t>
  </si>
  <si>
    <t>Age :</t>
  </si>
  <si>
    <t>Race :</t>
  </si>
  <si>
    <t>Poids :</t>
  </si>
  <si>
    <t>Sexe :</t>
  </si>
  <si>
    <t>Pouvoirs :</t>
  </si>
  <si>
    <t>Origine :</t>
  </si>
  <si>
    <t>Gadgets
Entrainements physique</t>
  </si>
  <si>
    <t xml:space="preserve">Vertu : </t>
  </si>
  <si>
    <t xml:space="preserve">Vice : </t>
  </si>
  <si>
    <t xml:space="preserve">Alignement : </t>
  </si>
  <si>
    <t xml:space="preserve">Classe : </t>
  </si>
  <si>
    <t>Porté (RP)</t>
  </si>
  <si>
    <t xml:space="preserve">Renfort (RPG) </t>
  </si>
  <si>
    <t>3 (Quaternaire)</t>
  </si>
  <si>
    <t>6 (Tertiaire)</t>
  </si>
  <si>
    <t>Sciences</t>
  </si>
  <si>
    <t>RANGS DE BLESSURE</t>
  </si>
  <si>
    <t>LOCALISATION</t>
  </si>
  <si>
    <t>Égratigné</t>
  </si>
  <si>
    <t>Légèrement Blessé</t>
  </si>
  <si>
    <t>Blessé</t>
  </si>
  <si>
    <t>Gravement Blessé</t>
  </si>
  <si>
    <t>Impotent</t>
  </si>
  <si>
    <t>Épuisé</t>
  </si>
  <si>
    <t xml:space="preserve">Hors de Combat </t>
  </si>
  <si>
    <t>Mort</t>
  </si>
  <si>
    <t>Convalescence courte</t>
  </si>
  <si>
    <t>Convalescence moyenne</t>
  </si>
  <si>
    <t>Handicap Lourd</t>
  </si>
  <si>
    <t>Bonus au Corps à Corps</t>
  </si>
  <si>
    <t>Jambe (D)</t>
  </si>
  <si>
    <t>Jambe (G)</t>
  </si>
  <si>
    <t>Bras (D)</t>
  </si>
  <si>
    <t>Bras (G)</t>
  </si>
  <si>
    <t>Base : [7]</t>
  </si>
  <si>
    <t xml:space="preserve">Technologie </t>
  </si>
  <si>
    <t>Investigation</t>
  </si>
  <si>
    <t>Langues (_________)</t>
  </si>
  <si>
    <t>Mains nues (_________)</t>
  </si>
  <si>
    <t>Nom</t>
  </si>
  <si>
    <t>Rang</t>
  </si>
  <si>
    <t>Valeurs</t>
  </si>
  <si>
    <t>B</t>
  </si>
  <si>
    <t>Mod</t>
  </si>
  <si>
    <t>Spécialisation</t>
  </si>
  <si>
    <t>Capacité de Port</t>
  </si>
  <si>
    <t>Envoyer dans le Décor</t>
  </si>
  <si>
    <t>Sens du Danger</t>
  </si>
  <si>
    <t>Détection des Dissimulations</t>
  </si>
  <si>
    <t>Malice</t>
  </si>
  <si>
    <t>Lieux</t>
  </si>
  <si>
    <t>Taille</t>
  </si>
  <si>
    <t>Nom du Groupe</t>
  </si>
  <si>
    <t>Garde</t>
  </si>
  <si>
    <t>Coup de Poing Rapide</t>
  </si>
  <si>
    <t>Coup de Poing Lourd</t>
  </si>
  <si>
    <t>Coup de Pied Lourd</t>
  </si>
  <si>
    <t>Contre (Brutalité)</t>
  </si>
  <si>
    <t>Connaissance (___________)</t>
  </si>
  <si>
    <t>Connaissance des Pièges</t>
  </si>
  <si>
    <t>ENTRAINEMENTS &amp; STAGES</t>
  </si>
  <si>
    <t>INVENTIONS</t>
  </si>
  <si>
    <t>AUTRES POSSESSIONS</t>
  </si>
  <si>
    <t>ILLUSTRATION</t>
  </si>
  <si>
    <t>R</t>
  </si>
  <si>
    <t>T</t>
  </si>
  <si>
    <t>E</t>
  </si>
  <si>
    <t>TECHNIQUES - MAINS NUES</t>
  </si>
  <si>
    <t>TECHNIQUES - POUVOIRS</t>
  </si>
  <si>
    <t>INFORMATIONS PRINCIPALES</t>
  </si>
  <si>
    <t>Couverture</t>
  </si>
  <si>
    <t>Contre (Finesse)</t>
  </si>
  <si>
    <t>KI / MAGIE / PSION</t>
  </si>
  <si>
    <t>Si vous possédez plus de 10 techniques, les noter ici est facultatif. Notez uniquement le nombre de technique maitrisées.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</si>
</sst>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7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1"/>
      <color indexed="1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9"/>
      <name val="Calibri"/>
      <family val="2"/>
    </font>
    <font>
      <b/>
      <sz val="10"/>
      <color indexed="8"/>
      <name val="Calibri"/>
      <family val="2"/>
    </font>
    <font>
      <b/>
      <i/>
      <sz val="10"/>
      <color indexed="9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8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1"/>
      <color theme="1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18"/>
      <color theme="0"/>
      <name val="Calibri"/>
      <family val="2"/>
    </font>
    <font>
      <b/>
      <sz val="10"/>
      <color theme="1"/>
      <name val="Calibri"/>
      <family val="2"/>
    </font>
    <font>
      <b/>
      <i/>
      <sz val="10"/>
      <color theme="0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  <font>
      <b/>
      <sz val="8"/>
      <color theme="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0" borderId="2" applyNumberFormat="0" applyFill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0" fillId="27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 applyProtection="1">
      <alignment vertical="center"/>
      <protection locked="0"/>
    </xf>
    <xf numFmtId="0" fontId="58" fillId="33" borderId="0" xfId="0" applyFont="1" applyFill="1" applyAlignment="1" applyProtection="1">
      <alignment vertical="center"/>
      <protection locked="0"/>
    </xf>
    <xf numFmtId="0" fontId="58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9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60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1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56" fillId="0" borderId="10" xfId="0" applyFont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>
      <alignment/>
    </xf>
    <xf numFmtId="0" fontId="62" fillId="0" borderId="10" xfId="0" applyFont="1" applyBorder="1" applyAlignment="1" applyProtection="1">
      <alignment horizontal="center" vertical="center"/>
      <protection locked="0"/>
    </xf>
    <xf numFmtId="0" fontId="63" fillId="34" borderId="10" xfId="0" applyFont="1" applyFill="1" applyBorder="1" applyAlignment="1" applyProtection="1">
      <alignment horizontal="center" vertical="center"/>
      <protection locked="0"/>
    </xf>
    <xf numFmtId="0" fontId="64" fillId="34" borderId="10" xfId="0" applyFont="1" applyFill="1" applyBorder="1" applyAlignment="1" applyProtection="1">
      <alignment vertical="center"/>
      <protection locked="0"/>
    </xf>
    <xf numFmtId="0" fontId="65" fillId="35" borderId="10" xfId="0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63" fillId="35" borderId="10" xfId="0" applyFont="1" applyFill="1" applyBorder="1" applyAlignment="1" applyProtection="1">
      <alignment horizontal="center" vertical="center"/>
      <protection locked="0"/>
    </xf>
    <xf numFmtId="0" fontId="63" fillId="36" borderId="10" xfId="0" applyFont="1" applyFill="1" applyBorder="1" applyAlignment="1" applyProtection="1">
      <alignment horizontal="center" vertical="center"/>
      <protection/>
    </xf>
    <xf numFmtId="0" fontId="62" fillId="36" borderId="12" xfId="0" applyFont="1" applyFill="1" applyBorder="1" applyAlignment="1" applyProtection="1">
      <alignment horizontal="center" vertical="center"/>
      <protection locked="0"/>
    </xf>
    <xf numFmtId="0" fontId="63" fillId="35" borderId="10" xfId="0" applyFont="1" applyFill="1" applyBorder="1" applyAlignment="1" applyProtection="1">
      <alignment horizontal="center" vertical="center"/>
      <protection/>
    </xf>
    <xf numFmtId="0" fontId="62" fillId="37" borderId="10" xfId="0" applyFont="1" applyFill="1" applyBorder="1" applyAlignment="1" applyProtection="1">
      <alignment horizontal="center" vertical="center"/>
      <protection locked="0"/>
    </xf>
    <xf numFmtId="0" fontId="62" fillId="35" borderId="0" xfId="0" applyFont="1" applyFill="1" applyBorder="1" applyAlignment="1" applyProtection="1">
      <alignment vertical="center"/>
      <protection locked="0"/>
    </xf>
    <xf numFmtId="0" fontId="62" fillId="35" borderId="0" xfId="0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64" fillId="36" borderId="10" xfId="0" applyFont="1" applyFill="1" applyBorder="1" applyAlignment="1" applyProtection="1">
      <alignment horizontal="left" vertical="center" indent="1"/>
      <protection locked="0"/>
    </xf>
    <xf numFmtId="0" fontId="63" fillId="38" borderId="10" xfId="0" applyFont="1" applyFill="1" applyBorder="1" applyAlignment="1" applyProtection="1">
      <alignment horizontal="left" vertical="center" indent="1"/>
      <protection locked="0"/>
    </xf>
    <xf numFmtId="0" fontId="63" fillId="38" borderId="10" xfId="0" applyFont="1" applyFill="1" applyBorder="1" applyAlignment="1" applyProtection="1">
      <alignment vertical="center"/>
      <protection locked="0"/>
    </xf>
    <xf numFmtId="0" fontId="62" fillId="33" borderId="13" xfId="0" applyFont="1" applyFill="1" applyBorder="1" applyAlignment="1" applyProtection="1">
      <alignment horizontal="center" vertical="center"/>
      <protection locked="0"/>
    </xf>
    <xf numFmtId="0" fontId="64" fillId="36" borderId="10" xfId="0" applyFont="1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vertical="center"/>
      <protection locked="0"/>
    </xf>
    <xf numFmtId="0" fontId="58" fillId="35" borderId="15" xfId="0" applyFont="1" applyFill="1" applyBorder="1" applyAlignment="1" applyProtection="1">
      <alignment vertical="center"/>
      <protection locked="0"/>
    </xf>
    <xf numFmtId="0" fontId="0" fillId="35" borderId="15" xfId="0" applyFill="1" applyBorder="1" applyAlignment="1" applyProtection="1">
      <alignment vertical="center"/>
      <protection locked="0"/>
    </xf>
    <xf numFmtId="0" fontId="0" fillId="35" borderId="16" xfId="0" applyFill="1" applyBorder="1" applyAlignment="1" applyProtection="1">
      <alignment vertical="center"/>
      <protection locked="0"/>
    </xf>
    <xf numFmtId="0" fontId="0" fillId="35" borderId="17" xfId="0" applyFill="1" applyBorder="1" applyAlignment="1" applyProtection="1">
      <alignment vertical="center"/>
      <protection locked="0"/>
    </xf>
    <xf numFmtId="0" fontId="0" fillId="35" borderId="18" xfId="0" applyFill="1" applyBorder="1" applyAlignment="1" applyProtection="1">
      <alignment vertical="center"/>
      <protection locked="0"/>
    </xf>
    <xf numFmtId="0" fontId="58" fillId="35" borderId="0" xfId="0" applyFont="1" applyFill="1" applyBorder="1" applyAlignment="1" applyProtection="1">
      <alignment vertical="center"/>
      <protection locked="0"/>
    </xf>
    <xf numFmtId="0" fontId="0" fillId="35" borderId="19" xfId="0" applyFill="1" applyBorder="1" applyAlignment="1" applyProtection="1">
      <alignment vertical="center"/>
      <protection locked="0"/>
    </xf>
    <xf numFmtId="0" fontId="0" fillId="35" borderId="20" xfId="0" applyFill="1" applyBorder="1" applyAlignment="1" applyProtection="1">
      <alignment vertical="center"/>
      <protection locked="0"/>
    </xf>
    <xf numFmtId="0" fontId="0" fillId="35" borderId="21" xfId="0" applyFill="1" applyBorder="1" applyAlignment="1" applyProtection="1">
      <alignment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4" fillId="34" borderId="10" xfId="0" applyFont="1" applyFill="1" applyBorder="1" applyAlignment="1" applyProtection="1">
      <alignment horizontal="center" vertical="center"/>
      <protection locked="0"/>
    </xf>
    <xf numFmtId="0" fontId="63" fillId="34" borderId="22" xfId="0" applyFont="1" applyFill="1" applyBorder="1" applyAlignment="1" applyProtection="1">
      <alignment horizontal="left" vertical="center"/>
      <protection locked="0"/>
    </xf>
    <xf numFmtId="0" fontId="63" fillId="34" borderId="1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 indent="1"/>
      <protection locked="0"/>
    </xf>
    <xf numFmtId="0" fontId="0" fillId="33" borderId="0" xfId="0" applyFill="1" applyBorder="1" applyAlignment="1" applyProtection="1">
      <alignment horizontal="left" vertical="center" indent="1"/>
      <protection locked="0"/>
    </xf>
    <xf numFmtId="0" fontId="0" fillId="33" borderId="23" xfId="0" applyFill="1" applyBorder="1" applyAlignment="1" applyProtection="1">
      <alignment horizontal="left" vertical="center" indent="1"/>
      <protection locked="0"/>
    </xf>
    <xf numFmtId="0" fontId="0" fillId="33" borderId="24" xfId="0" applyFill="1" applyBorder="1" applyAlignment="1" applyProtection="1">
      <alignment horizontal="left" vertical="center" indent="1"/>
      <protection locked="0"/>
    </xf>
    <xf numFmtId="0" fontId="0" fillId="33" borderId="23" xfId="0" applyFont="1" applyFill="1" applyBorder="1" applyAlignment="1" applyProtection="1">
      <alignment horizontal="left" vertical="center" indent="1"/>
      <protection locked="0"/>
    </xf>
    <xf numFmtId="0" fontId="0" fillId="33" borderId="25" xfId="0" applyFill="1" applyBorder="1" applyAlignment="1" applyProtection="1">
      <alignment horizontal="left" vertical="center" indent="1"/>
      <protection locked="0"/>
    </xf>
    <xf numFmtId="0" fontId="0" fillId="33" borderId="26" xfId="0" applyFill="1" applyBorder="1" applyAlignment="1" applyProtection="1">
      <alignment horizontal="left" vertical="center" indent="1"/>
      <protection locked="0"/>
    </xf>
    <xf numFmtId="0" fontId="0" fillId="33" borderId="26" xfId="0" applyFont="1" applyFill="1" applyBorder="1" applyAlignment="1" applyProtection="1">
      <alignment horizontal="left" vertical="center" indent="1"/>
      <protection locked="0"/>
    </xf>
    <xf numFmtId="0" fontId="0" fillId="33" borderId="27" xfId="0" applyFont="1" applyFill="1" applyBorder="1" applyAlignment="1" applyProtection="1">
      <alignment horizontal="left" vertical="center" indent="1"/>
      <protection locked="0"/>
    </xf>
    <xf numFmtId="0" fontId="0" fillId="33" borderId="28" xfId="0" applyFill="1" applyBorder="1" applyAlignment="1">
      <alignment horizontal="left" indent="1"/>
    </xf>
    <xf numFmtId="0" fontId="0" fillId="33" borderId="11" xfId="0" applyFill="1" applyBorder="1" applyAlignment="1">
      <alignment horizontal="left" indent="1"/>
    </xf>
    <xf numFmtId="0" fontId="0" fillId="33" borderId="0" xfId="0" applyFill="1" applyBorder="1" applyAlignment="1">
      <alignment horizontal="left" indent="1"/>
    </xf>
    <xf numFmtId="0" fontId="0" fillId="33" borderId="23" xfId="0" applyFill="1" applyBorder="1" applyAlignment="1">
      <alignment horizontal="left" indent="1"/>
    </xf>
    <xf numFmtId="0" fontId="0" fillId="33" borderId="24" xfId="0" applyFill="1" applyBorder="1" applyAlignment="1">
      <alignment horizontal="left" indent="1"/>
    </xf>
    <xf numFmtId="0" fontId="0" fillId="33" borderId="25" xfId="0" applyFill="1" applyBorder="1" applyAlignment="1">
      <alignment horizontal="left" indent="1"/>
    </xf>
    <xf numFmtId="0" fontId="0" fillId="33" borderId="26" xfId="0" applyFill="1" applyBorder="1" applyAlignment="1">
      <alignment horizontal="left" indent="1"/>
    </xf>
    <xf numFmtId="0" fontId="0" fillId="33" borderId="27" xfId="0" applyFill="1" applyBorder="1" applyAlignment="1">
      <alignment horizontal="left" indent="1"/>
    </xf>
    <xf numFmtId="0" fontId="0" fillId="33" borderId="29" xfId="0" applyFill="1" applyBorder="1" applyAlignment="1">
      <alignment/>
    </xf>
    <xf numFmtId="0" fontId="58" fillId="33" borderId="0" xfId="0" applyFont="1" applyFill="1" applyBorder="1" applyAlignment="1" applyProtection="1">
      <alignment horizontal="left" vertical="center" indent="1"/>
      <protection locked="0"/>
    </xf>
    <xf numFmtId="0" fontId="58" fillId="33" borderId="29" xfId="0" applyFont="1" applyFill="1" applyBorder="1" applyAlignment="1" applyProtection="1">
      <alignment horizontal="left" vertical="center"/>
      <protection locked="0"/>
    </xf>
    <xf numFmtId="0" fontId="58" fillId="33" borderId="28" xfId="0" applyFont="1" applyFill="1" applyBorder="1" applyAlignment="1" applyProtection="1">
      <alignment horizontal="left" vertical="center"/>
      <protection locked="0"/>
    </xf>
    <xf numFmtId="0" fontId="58" fillId="33" borderId="11" xfId="0" applyFont="1" applyFill="1" applyBorder="1" applyAlignment="1" applyProtection="1">
      <alignment vertical="center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Alignment="1" applyProtection="1">
      <alignment horizontal="center" vertical="center"/>
      <protection locked="0"/>
    </xf>
    <xf numFmtId="0" fontId="60" fillId="33" borderId="10" xfId="0" applyFont="1" applyFill="1" applyBorder="1" applyAlignment="1" applyProtection="1">
      <alignment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65" fillId="35" borderId="30" xfId="0" applyFont="1" applyFill="1" applyBorder="1" applyAlignment="1" applyProtection="1">
      <alignment horizontal="center" vertical="center"/>
      <protection/>
    </xf>
    <xf numFmtId="0" fontId="65" fillId="35" borderId="31" xfId="0" applyFont="1" applyFill="1" applyBorder="1" applyAlignment="1" applyProtection="1">
      <alignment horizontal="center" vertical="center"/>
      <protection/>
    </xf>
    <xf numFmtId="0" fontId="65" fillId="35" borderId="32" xfId="0" applyFont="1" applyFill="1" applyBorder="1" applyAlignment="1" applyProtection="1">
      <alignment horizontal="center" vertical="center"/>
      <protection/>
    </xf>
    <xf numFmtId="0" fontId="62" fillId="0" borderId="33" xfId="0" applyFont="1" applyFill="1" applyBorder="1" applyAlignment="1" applyProtection="1">
      <alignment horizontal="center" vertical="center"/>
      <protection locked="0"/>
    </xf>
    <xf numFmtId="0" fontId="65" fillId="35" borderId="34" xfId="0" applyFont="1" applyFill="1" applyBorder="1" applyAlignment="1" applyProtection="1">
      <alignment horizontal="center" vertical="center"/>
      <protection/>
    </xf>
    <xf numFmtId="0" fontId="68" fillId="35" borderId="0" xfId="0" applyFont="1" applyFill="1" applyBorder="1" applyAlignment="1" applyProtection="1">
      <alignment vertical="center"/>
      <protection locked="0"/>
    </xf>
    <xf numFmtId="0" fontId="65" fillId="35" borderId="0" xfId="0" applyFont="1" applyFill="1" applyBorder="1" applyAlignment="1" applyProtection="1">
      <alignment horizontal="left" vertical="center" indent="1"/>
      <protection locked="0"/>
    </xf>
    <xf numFmtId="0" fontId="68" fillId="35" borderId="17" xfId="0" applyFont="1" applyFill="1" applyBorder="1" applyAlignment="1" applyProtection="1">
      <alignment vertical="center"/>
      <protection locked="0"/>
    </xf>
    <xf numFmtId="0" fontId="62" fillId="35" borderId="17" xfId="0" applyFont="1" applyFill="1" applyBorder="1" applyAlignment="1" applyProtection="1">
      <alignment vertical="center"/>
      <protection locked="0"/>
    </xf>
    <xf numFmtId="0" fontId="69" fillId="35" borderId="17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2" fillId="25" borderId="22" xfId="0" applyFont="1" applyFill="1" applyBorder="1" applyAlignment="1" applyProtection="1">
      <alignment horizontal="center" vertical="center"/>
      <protection locked="0"/>
    </xf>
    <xf numFmtId="0" fontId="68" fillId="35" borderId="18" xfId="0" applyFont="1" applyFill="1" applyBorder="1" applyAlignment="1" applyProtection="1">
      <alignment vertical="center"/>
      <protection locked="0"/>
    </xf>
    <xf numFmtId="0" fontId="62" fillId="35" borderId="18" xfId="0" applyFont="1" applyFill="1" applyBorder="1" applyAlignment="1" applyProtection="1">
      <alignment vertical="center"/>
      <protection locked="0"/>
    </xf>
    <xf numFmtId="0" fontId="63" fillId="35" borderId="18" xfId="0" applyFont="1" applyFill="1" applyBorder="1" applyAlignment="1" applyProtection="1">
      <alignment horizontal="center" vertical="center"/>
      <protection locked="0"/>
    </xf>
    <xf numFmtId="0" fontId="62" fillId="35" borderId="18" xfId="0" applyFont="1" applyFill="1" applyBorder="1" applyAlignment="1" applyProtection="1">
      <alignment horizontal="center" vertical="center"/>
      <protection locked="0"/>
    </xf>
    <xf numFmtId="0" fontId="64" fillId="35" borderId="18" xfId="0" applyFont="1" applyFill="1" applyBorder="1" applyAlignment="1" applyProtection="1">
      <alignment horizontal="center" vertical="center"/>
      <protection locked="0"/>
    </xf>
    <xf numFmtId="0" fontId="65" fillId="35" borderId="18" xfId="0" applyFont="1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vertical="center"/>
      <protection locked="0"/>
    </xf>
    <xf numFmtId="0" fontId="0" fillId="39" borderId="18" xfId="0" applyFill="1" applyBorder="1" applyAlignment="1" applyProtection="1">
      <alignment vertical="center"/>
      <protection locked="0"/>
    </xf>
    <xf numFmtId="0" fontId="0" fillId="39" borderId="18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vertical="center"/>
      <protection locked="0"/>
    </xf>
    <xf numFmtId="0" fontId="0" fillId="39" borderId="19" xfId="0" applyFill="1" applyBorder="1" applyAlignment="1" applyProtection="1">
      <alignment vertical="center"/>
      <protection locked="0"/>
    </xf>
    <xf numFmtId="0" fontId="0" fillId="39" borderId="20" xfId="0" applyFill="1" applyBorder="1" applyAlignment="1" applyProtection="1">
      <alignment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vertical="center"/>
      <protection locked="0"/>
    </xf>
    <xf numFmtId="0" fontId="0" fillId="39" borderId="0" xfId="0" applyFill="1" applyBorder="1" applyAlignment="1" applyProtection="1">
      <alignment vertical="center"/>
      <protection locked="0"/>
    </xf>
    <xf numFmtId="0" fontId="58" fillId="39" borderId="0" xfId="0" applyFont="1" applyFill="1" applyBorder="1" applyAlignment="1" applyProtection="1">
      <alignment vertical="center"/>
      <protection locked="0"/>
    </xf>
    <xf numFmtId="0" fontId="0" fillId="39" borderId="14" xfId="0" applyFill="1" applyBorder="1" applyAlignment="1" applyProtection="1">
      <alignment vertical="center"/>
      <protection locked="0"/>
    </xf>
    <xf numFmtId="0" fontId="0" fillId="39" borderId="15" xfId="0" applyFill="1" applyBorder="1" applyAlignment="1" applyProtection="1">
      <alignment vertical="center"/>
      <protection locked="0"/>
    </xf>
    <xf numFmtId="0" fontId="58" fillId="39" borderId="15" xfId="0" applyFont="1" applyFill="1" applyBorder="1" applyAlignment="1" applyProtection="1">
      <alignment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68" fillId="39" borderId="0" xfId="0" applyFont="1" applyFill="1" applyBorder="1" applyAlignment="1" applyProtection="1">
      <alignment vertical="center"/>
      <protection locked="0"/>
    </xf>
    <xf numFmtId="0" fontId="62" fillId="39" borderId="0" xfId="0" applyFont="1" applyFill="1" applyBorder="1" applyAlignment="1" applyProtection="1">
      <alignment vertical="center"/>
      <protection locked="0"/>
    </xf>
    <xf numFmtId="0" fontId="63" fillId="39" borderId="0" xfId="0" applyFont="1" applyFill="1" applyBorder="1" applyAlignment="1" applyProtection="1">
      <alignment horizontal="center" vertical="center"/>
      <protection locked="0"/>
    </xf>
    <xf numFmtId="0" fontId="62" fillId="39" borderId="0" xfId="0" applyFont="1" applyFill="1" applyBorder="1" applyAlignment="1" applyProtection="1">
      <alignment horizontal="center" vertical="center"/>
      <protection locked="0"/>
    </xf>
    <xf numFmtId="0" fontId="64" fillId="39" borderId="0" xfId="0" applyFont="1" applyFill="1" applyBorder="1" applyAlignment="1" applyProtection="1">
      <alignment horizontal="center" vertical="center"/>
      <protection locked="0"/>
    </xf>
    <xf numFmtId="0" fontId="65" fillId="39" borderId="0" xfId="0" applyFont="1" applyFill="1" applyBorder="1" applyAlignment="1" applyProtection="1">
      <alignment horizontal="center" vertical="center"/>
      <protection locked="0"/>
    </xf>
    <xf numFmtId="0" fontId="63" fillId="36" borderId="35" xfId="0" applyFont="1" applyFill="1" applyBorder="1" applyAlignment="1" applyProtection="1">
      <alignment horizontal="center" vertical="center"/>
      <protection locked="0"/>
    </xf>
    <xf numFmtId="0" fontId="63" fillId="38" borderId="30" xfId="0" applyFont="1" applyFill="1" applyBorder="1" applyAlignment="1" applyProtection="1">
      <alignment horizontal="left" vertical="center" indent="1"/>
      <protection locked="0"/>
    </xf>
    <xf numFmtId="0" fontId="62" fillId="0" borderId="31" xfId="0" applyFont="1" applyBorder="1" applyAlignment="1" applyProtection="1">
      <alignment horizontal="center" vertical="center"/>
      <protection locked="0"/>
    </xf>
    <xf numFmtId="0" fontId="63" fillId="38" borderId="32" xfId="0" applyFont="1" applyFill="1" applyBorder="1" applyAlignment="1" applyProtection="1">
      <alignment horizontal="left" vertical="center" indent="1"/>
      <protection locked="0"/>
    </xf>
    <xf numFmtId="0" fontId="63" fillId="35" borderId="33" xfId="0" applyFont="1" applyFill="1" applyBorder="1" applyAlignment="1" applyProtection="1">
      <alignment horizontal="center" vertical="center"/>
      <protection locked="0"/>
    </xf>
    <xf numFmtId="0" fontId="62" fillId="0" borderId="34" xfId="0" applyFont="1" applyBorder="1" applyAlignment="1" applyProtection="1">
      <alignment horizontal="center" vertical="center"/>
      <protection locked="0"/>
    </xf>
    <xf numFmtId="0" fontId="63" fillId="35" borderId="33" xfId="0" applyFont="1" applyFill="1" applyBorder="1" applyAlignment="1" applyProtection="1">
      <alignment horizontal="center" vertical="center"/>
      <protection/>
    </xf>
    <xf numFmtId="0" fontId="64" fillId="36" borderId="36" xfId="0" applyFont="1" applyFill="1" applyBorder="1" applyAlignment="1" applyProtection="1">
      <alignment horizontal="left" vertical="center" indent="1"/>
      <protection locked="0"/>
    </xf>
    <xf numFmtId="0" fontId="63" fillId="36" borderId="37" xfId="0" applyFont="1" applyFill="1" applyBorder="1" applyAlignment="1" applyProtection="1">
      <alignment horizontal="center" vertical="center"/>
      <protection/>
    </xf>
    <xf numFmtId="0" fontId="63" fillId="36" borderId="38" xfId="0" applyFont="1" applyFill="1" applyBorder="1" applyAlignment="1" applyProtection="1">
      <alignment horizontal="center" vertical="center"/>
      <protection locked="0"/>
    </xf>
    <xf numFmtId="0" fontId="62" fillId="40" borderId="31" xfId="0" applyFont="1" applyFill="1" applyBorder="1" applyAlignment="1" applyProtection="1">
      <alignment horizontal="center" vertical="center"/>
      <protection locked="0"/>
    </xf>
    <xf numFmtId="0" fontId="64" fillId="36" borderId="30" xfId="0" applyFont="1" applyFill="1" applyBorder="1" applyAlignment="1" applyProtection="1">
      <alignment horizontal="left" vertical="center" indent="1"/>
      <protection locked="0"/>
    </xf>
    <xf numFmtId="0" fontId="62" fillId="36" borderId="31" xfId="0" applyFont="1" applyFill="1" applyBorder="1" applyAlignment="1" applyProtection="1">
      <alignment horizontal="center" vertical="center"/>
      <protection locked="0"/>
    </xf>
    <xf numFmtId="0" fontId="65" fillId="35" borderId="33" xfId="0" applyFont="1" applyFill="1" applyBorder="1" applyAlignment="1" applyProtection="1">
      <alignment horizontal="center" vertical="center"/>
      <protection/>
    </xf>
    <xf numFmtId="0" fontId="62" fillId="33" borderId="39" xfId="0" applyFont="1" applyFill="1" applyBorder="1" applyAlignment="1" applyProtection="1">
      <alignment horizontal="center" vertical="center"/>
      <protection locked="0"/>
    </xf>
    <xf numFmtId="0" fontId="62" fillId="37" borderId="33" xfId="0" applyFont="1" applyFill="1" applyBorder="1" applyAlignment="1" applyProtection="1">
      <alignment horizontal="center" vertical="center"/>
      <protection locked="0"/>
    </xf>
    <xf numFmtId="0" fontId="62" fillId="25" borderId="40" xfId="0" applyFont="1" applyFill="1" applyBorder="1" applyAlignment="1" applyProtection="1">
      <alignment horizontal="center" vertical="center"/>
      <protection locked="0"/>
    </xf>
    <xf numFmtId="0" fontId="62" fillId="40" borderId="34" xfId="0" applyFont="1" applyFill="1" applyBorder="1" applyAlignment="1" applyProtection="1">
      <alignment horizontal="center" vertical="center"/>
      <protection locked="0"/>
    </xf>
    <xf numFmtId="0" fontId="65" fillId="35" borderId="31" xfId="0" applyFont="1" applyFill="1" applyBorder="1" applyAlignment="1" applyProtection="1">
      <alignment horizontal="center" vertical="center"/>
      <protection locked="0"/>
    </xf>
    <xf numFmtId="0" fontId="63" fillId="38" borderId="33" xfId="0" applyFont="1" applyFill="1" applyBorder="1" applyAlignment="1" applyProtection="1">
      <alignment horizontal="left" vertical="center" indent="1"/>
      <protection locked="0"/>
    </xf>
    <xf numFmtId="0" fontId="65" fillId="35" borderId="34" xfId="0" applyFont="1" applyFill="1" applyBorder="1" applyAlignment="1" applyProtection="1">
      <alignment horizontal="center" vertical="center"/>
      <protection locked="0"/>
    </xf>
    <xf numFmtId="0" fontId="64" fillId="36" borderId="41" xfId="0" applyFont="1" applyFill="1" applyBorder="1" applyAlignment="1" applyProtection="1">
      <alignment horizontal="left" vertical="center" indent="1"/>
      <protection locked="0"/>
    </xf>
    <xf numFmtId="0" fontId="62" fillId="0" borderId="42" xfId="0" applyFont="1" applyBorder="1" applyAlignment="1" applyProtection="1">
      <alignment horizontal="center" vertical="center"/>
      <protection locked="0"/>
    </xf>
    <xf numFmtId="0" fontId="62" fillId="0" borderId="43" xfId="0" applyFont="1" applyBorder="1" applyAlignment="1" applyProtection="1">
      <alignment horizontal="center" vertical="center"/>
      <protection locked="0"/>
    </xf>
    <xf numFmtId="0" fontId="63" fillId="38" borderId="44" xfId="0" applyFont="1" applyFill="1" applyBorder="1" applyAlignment="1" applyProtection="1">
      <alignment horizontal="left" vertical="center" indent="1"/>
      <protection locked="0"/>
    </xf>
    <xf numFmtId="0" fontId="65" fillId="38" borderId="36" xfId="0" applyFont="1" applyFill="1" applyBorder="1" applyAlignment="1" applyProtection="1">
      <alignment horizontal="left" vertical="center" indent="1"/>
      <protection locked="0"/>
    </xf>
    <xf numFmtId="0" fontId="62" fillId="0" borderId="37" xfId="0" applyFont="1" applyBorder="1" applyAlignment="1" applyProtection="1">
      <alignment horizontal="center" vertical="center"/>
      <protection locked="0"/>
    </xf>
    <xf numFmtId="0" fontId="62" fillId="0" borderId="35" xfId="0" applyFont="1" applyBorder="1" applyAlignment="1" applyProtection="1">
      <alignment horizontal="center" vertical="center"/>
      <protection locked="0"/>
    </xf>
    <xf numFmtId="0" fontId="65" fillId="38" borderId="32" xfId="0" applyFont="1" applyFill="1" applyBorder="1" applyAlignment="1" applyProtection="1">
      <alignment horizontal="left" vertical="center" indent="1"/>
      <protection locked="0"/>
    </xf>
    <xf numFmtId="0" fontId="62" fillId="0" borderId="33" xfId="0" applyFont="1" applyBorder="1" applyAlignment="1" applyProtection="1">
      <alignment horizontal="center" vertical="center"/>
      <protection locked="0"/>
    </xf>
    <xf numFmtId="0" fontId="64" fillId="36" borderId="36" xfId="0" applyFont="1" applyFill="1" applyBorder="1" applyAlignment="1" applyProtection="1">
      <alignment horizontal="center" vertical="center"/>
      <protection locked="0"/>
    </xf>
    <xf numFmtId="0" fontId="63" fillId="36" borderId="37" xfId="0" applyFont="1" applyFill="1" applyBorder="1" applyAlignment="1" applyProtection="1">
      <alignment horizontal="center" vertical="center"/>
      <protection locked="0"/>
    </xf>
    <xf numFmtId="0" fontId="65" fillId="38" borderId="30" xfId="0" applyFont="1" applyFill="1" applyBorder="1" applyAlignment="1" applyProtection="1">
      <alignment horizontal="left" vertical="center" indent="1"/>
      <protection locked="0"/>
    </xf>
    <xf numFmtId="0" fontId="63" fillId="35" borderId="45" xfId="0" applyFont="1" applyFill="1" applyBorder="1" applyAlignment="1" applyProtection="1">
      <alignment horizontal="center" vertical="center"/>
      <protection locked="0"/>
    </xf>
    <xf numFmtId="0" fontId="63" fillId="35" borderId="34" xfId="0" applyFont="1" applyFill="1" applyBorder="1" applyAlignment="1" applyProtection="1">
      <alignment horizontal="center" vertical="center"/>
      <protection locked="0"/>
    </xf>
    <xf numFmtId="0" fontId="63" fillId="36" borderId="36" xfId="0" applyFont="1" applyFill="1" applyBorder="1" applyAlignment="1" applyProtection="1">
      <alignment horizontal="center" vertical="center"/>
      <protection locked="0"/>
    </xf>
    <xf numFmtId="0" fontId="70" fillId="38" borderId="46" xfId="0" applyFont="1" applyFill="1" applyBorder="1" applyAlignment="1" applyProtection="1">
      <alignment horizontal="center" vertical="center"/>
      <protection locked="0"/>
    </xf>
    <xf numFmtId="0" fontId="71" fillId="35" borderId="10" xfId="0" applyFont="1" applyFill="1" applyBorder="1" applyAlignment="1" applyProtection="1">
      <alignment horizontal="center" vertical="center"/>
      <protection locked="0"/>
    </xf>
    <xf numFmtId="0" fontId="72" fillId="35" borderId="10" xfId="0" applyFont="1" applyFill="1" applyBorder="1" applyAlignment="1" applyProtection="1">
      <alignment horizontal="center" vertical="center"/>
      <protection locked="0"/>
    </xf>
    <xf numFmtId="0" fontId="57" fillId="34" borderId="47" xfId="0" applyFont="1" applyFill="1" applyBorder="1" applyAlignment="1" applyProtection="1">
      <alignment horizontal="center" vertical="center"/>
      <protection/>
    </xf>
    <xf numFmtId="0" fontId="73" fillId="35" borderId="10" xfId="0" applyFont="1" applyFill="1" applyBorder="1" applyAlignment="1" applyProtection="1">
      <alignment horizontal="left" indent="1"/>
      <protection locked="0"/>
    </xf>
    <xf numFmtId="0" fontId="73" fillId="35" borderId="10" xfId="0" applyFont="1" applyFill="1" applyBorder="1" applyAlignment="1" applyProtection="1">
      <alignment horizontal="left" wrapText="1" indent="1"/>
      <protection locked="0"/>
    </xf>
    <xf numFmtId="0" fontId="73" fillId="41" borderId="10" xfId="0" applyFont="1" applyFill="1" applyBorder="1" applyAlignment="1" applyProtection="1">
      <alignment vertical="center"/>
      <protection locked="0"/>
    </xf>
    <xf numFmtId="0" fontId="73" fillId="41" borderId="10" xfId="0" applyFont="1" applyFill="1" applyBorder="1" applyAlignment="1" applyProtection="1">
      <alignment horizontal="left" vertical="center"/>
      <protection locked="0"/>
    </xf>
    <xf numFmtId="0" fontId="73" fillId="41" borderId="22" xfId="0" applyFont="1" applyFill="1" applyBorder="1" applyAlignment="1" applyProtection="1">
      <alignment horizontal="left" vertical="center"/>
      <protection locked="0"/>
    </xf>
    <xf numFmtId="0" fontId="62" fillId="41" borderId="10" xfId="0" applyFont="1" applyFill="1" applyBorder="1" applyAlignment="1" applyProtection="1">
      <alignment vertical="center"/>
      <protection locked="0"/>
    </xf>
    <xf numFmtId="0" fontId="0" fillId="39" borderId="16" xfId="0" applyFill="1" applyBorder="1" applyAlignment="1" applyProtection="1">
      <alignment/>
      <protection locked="0"/>
    </xf>
    <xf numFmtId="0" fontId="0" fillId="39" borderId="18" xfId="0" applyFill="1" applyBorder="1" applyAlignment="1" applyProtection="1">
      <alignment/>
      <protection locked="0"/>
    </xf>
    <xf numFmtId="0" fontId="0" fillId="39" borderId="21" xfId="0" applyFill="1" applyBorder="1" applyAlignment="1" applyProtection="1">
      <alignment/>
      <protection locked="0"/>
    </xf>
    <xf numFmtId="0" fontId="0" fillId="39" borderId="14" xfId="0" applyFill="1" applyBorder="1" applyAlignment="1" applyProtection="1">
      <alignment/>
      <protection locked="0"/>
    </xf>
    <xf numFmtId="0" fontId="0" fillId="39" borderId="15" xfId="0" applyFill="1" applyBorder="1" applyAlignment="1" applyProtection="1">
      <alignment/>
      <protection locked="0"/>
    </xf>
    <xf numFmtId="0" fontId="0" fillId="39" borderId="17" xfId="0" applyFill="1" applyBorder="1" applyAlignment="1" applyProtection="1">
      <alignment/>
      <protection locked="0"/>
    </xf>
    <xf numFmtId="0" fontId="0" fillId="39" borderId="0" xfId="0" applyFill="1" applyBorder="1" applyAlignment="1" applyProtection="1">
      <alignment/>
      <protection locked="0"/>
    </xf>
    <xf numFmtId="0" fontId="0" fillId="39" borderId="19" xfId="0" applyFill="1" applyBorder="1" applyAlignment="1" applyProtection="1">
      <alignment/>
      <protection locked="0"/>
    </xf>
    <xf numFmtId="0" fontId="0" fillId="39" borderId="20" xfId="0" applyFill="1" applyBorder="1" applyAlignment="1" applyProtection="1">
      <alignment/>
      <protection locked="0"/>
    </xf>
    <xf numFmtId="0" fontId="64" fillId="34" borderId="10" xfId="0" applyFont="1" applyFill="1" applyBorder="1" applyAlignment="1" applyProtection="1">
      <alignment horizontal="left" indent="1"/>
      <protection locked="0"/>
    </xf>
    <xf numFmtId="0" fontId="41" fillId="34" borderId="10" xfId="0" applyFont="1" applyFill="1" applyBorder="1" applyAlignment="1" applyProtection="1">
      <alignment horizontal="center" vertical="center"/>
      <protection locked="0"/>
    </xf>
    <xf numFmtId="0" fontId="64" fillId="34" borderId="22" xfId="0" applyFont="1" applyFill="1" applyBorder="1" applyAlignment="1" applyProtection="1">
      <alignment horizontal="center" vertical="center"/>
      <protection locked="0"/>
    </xf>
    <xf numFmtId="0" fontId="64" fillId="34" borderId="13" xfId="0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 applyProtection="1">
      <alignment/>
      <protection locked="0"/>
    </xf>
    <xf numFmtId="0" fontId="60" fillId="39" borderId="15" xfId="0" applyFont="1" applyFill="1" applyBorder="1" applyAlignment="1" applyProtection="1">
      <alignment horizontal="center" vertical="center"/>
      <protection locked="0"/>
    </xf>
    <xf numFmtId="0" fontId="60" fillId="39" borderId="15" xfId="0" applyFont="1" applyFill="1" applyBorder="1" applyAlignment="1" applyProtection="1">
      <alignment/>
      <protection locked="0"/>
    </xf>
    <xf numFmtId="0" fontId="60" fillId="39" borderId="0" xfId="0" applyFont="1" applyFill="1" applyBorder="1" applyAlignment="1" applyProtection="1">
      <alignment horizontal="center" vertical="center"/>
      <protection locked="0"/>
    </xf>
    <xf numFmtId="0" fontId="60" fillId="39" borderId="0" xfId="0" applyFont="1" applyFill="1" applyBorder="1" applyAlignment="1" applyProtection="1">
      <alignment/>
      <protection locked="0"/>
    </xf>
    <xf numFmtId="0" fontId="60" fillId="39" borderId="18" xfId="0" applyFont="1" applyFill="1" applyBorder="1" applyAlignment="1" applyProtection="1">
      <alignment/>
      <protection locked="0"/>
    </xf>
    <xf numFmtId="0" fontId="61" fillId="39" borderId="0" xfId="0" applyFont="1" applyFill="1" applyBorder="1" applyAlignment="1" applyProtection="1">
      <alignment/>
      <protection locked="0"/>
    </xf>
    <xf numFmtId="0" fontId="0" fillId="39" borderId="0" xfId="0" applyFill="1" applyBorder="1" applyAlignment="1" applyProtection="1">
      <alignment horizontal="center" vertical="center"/>
      <protection locked="0"/>
    </xf>
    <xf numFmtId="0" fontId="60" fillId="39" borderId="20" xfId="0" applyFont="1" applyFill="1" applyBorder="1" applyAlignment="1" applyProtection="1">
      <alignment horizontal="center" vertical="center"/>
      <protection locked="0"/>
    </xf>
    <xf numFmtId="0" fontId="60" fillId="39" borderId="20" xfId="0" applyFont="1" applyFill="1" applyBorder="1" applyAlignment="1" applyProtection="1">
      <alignment/>
      <protection locked="0"/>
    </xf>
    <xf numFmtId="0" fontId="64" fillId="36" borderId="46" xfId="0" applyFont="1" applyFill="1" applyBorder="1" applyAlignment="1" applyProtection="1">
      <alignment horizontal="left" vertical="center" indent="1"/>
      <protection locked="0"/>
    </xf>
    <xf numFmtId="0" fontId="61" fillId="14" borderId="10" xfId="0" applyFont="1" applyFill="1" applyBorder="1" applyAlignment="1" applyProtection="1">
      <alignment horizontal="center" vertical="center"/>
      <protection locked="0"/>
    </xf>
    <xf numFmtId="0" fontId="64" fillId="36" borderId="36" xfId="0" applyFont="1" applyFill="1" applyBorder="1" applyAlignment="1" applyProtection="1">
      <alignment horizontal="center" vertical="center"/>
      <protection locked="0"/>
    </xf>
    <xf numFmtId="0" fontId="64" fillId="36" borderId="37" xfId="0" applyFont="1" applyFill="1" applyBorder="1" applyAlignment="1" applyProtection="1">
      <alignment horizontal="center" vertical="center"/>
      <protection locked="0"/>
    </xf>
    <xf numFmtId="0" fontId="64" fillId="36" borderId="48" xfId="0" applyFont="1" applyFill="1" applyBorder="1" applyAlignment="1" applyProtection="1">
      <alignment horizontal="center" vertical="center"/>
      <protection locked="0"/>
    </xf>
    <xf numFmtId="0" fontId="64" fillId="36" borderId="49" xfId="0" applyFont="1" applyFill="1" applyBorder="1" applyAlignment="1" applyProtection="1">
      <alignment horizontal="center" vertical="center"/>
      <protection locked="0"/>
    </xf>
    <xf numFmtId="0" fontId="64" fillId="36" borderId="35" xfId="0" applyFont="1" applyFill="1" applyBorder="1" applyAlignment="1" applyProtection="1">
      <alignment horizontal="center" vertical="center"/>
      <protection locked="0"/>
    </xf>
    <xf numFmtId="0" fontId="64" fillId="36" borderId="36" xfId="0" applyFont="1" applyFill="1" applyBorder="1" applyAlignment="1" applyProtection="1">
      <alignment horizontal="center" vertical="center" wrapText="1"/>
      <protection locked="0"/>
    </xf>
    <xf numFmtId="0" fontId="64" fillId="36" borderId="37" xfId="0" applyFont="1" applyFill="1" applyBorder="1" applyAlignment="1" applyProtection="1">
      <alignment horizontal="center" vertical="center" wrapText="1"/>
      <protection locked="0"/>
    </xf>
    <xf numFmtId="0" fontId="60" fillId="39" borderId="18" xfId="0" applyFont="1" applyFill="1" applyBorder="1" applyAlignment="1" applyProtection="1">
      <alignment horizontal="left" vertical="top" wrapText="1"/>
      <protection locked="0"/>
    </xf>
    <xf numFmtId="0" fontId="64" fillId="38" borderId="22" xfId="0" applyFont="1" applyFill="1" applyBorder="1" applyAlignment="1" applyProtection="1">
      <alignment horizontal="center"/>
      <protection locked="0"/>
    </xf>
    <xf numFmtId="0" fontId="64" fillId="38" borderId="13" xfId="0" applyFont="1" applyFill="1" applyBorder="1" applyAlignment="1" applyProtection="1">
      <alignment horizontal="center"/>
      <protection locked="0"/>
    </xf>
    <xf numFmtId="0" fontId="61" fillId="0" borderId="22" xfId="0" applyFont="1" applyBorder="1" applyAlignment="1" applyProtection="1">
      <alignment horizontal="center"/>
      <protection locked="0"/>
    </xf>
    <xf numFmtId="0" fontId="61" fillId="0" borderId="13" xfId="0" applyFont="1" applyBorder="1" applyAlignment="1" applyProtection="1">
      <alignment horizontal="center"/>
      <protection locked="0"/>
    </xf>
    <xf numFmtId="0" fontId="64" fillId="38" borderId="10" xfId="0" applyFont="1" applyFill="1" applyBorder="1" applyAlignment="1" applyProtection="1">
      <alignment horizontal="center"/>
      <protection locked="0"/>
    </xf>
    <xf numFmtId="0" fontId="72" fillId="38" borderId="14" xfId="0" applyFont="1" applyFill="1" applyBorder="1" applyAlignment="1" applyProtection="1">
      <alignment horizontal="center"/>
      <protection locked="0"/>
    </xf>
    <xf numFmtId="0" fontId="72" fillId="38" borderId="15" xfId="0" applyFont="1" applyFill="1" applyBorder="1" applyAlignment="1" applyProtection="1">
      <alignment horizontal="center"/>
      <protection locked="0"/>
    </xf>
    <xf numFmtId="0" fontId="72" fillId="38" borderId="16" xfId="0" applyFont="1" applyFill="1" applyBorder="1" applyAlignment="1" applyProtection="1">
      <alignment horizontal="center"/>
      <protection locked="0"/>
    </xf>
    <xf numFmtId="0" fontId="64" fillId="38" borderId="14" xfId="0" applyFont="1" applyFill="1" applyBorder="1" applyAlignment="1" applyProtection="1">
      <alignment horizontal="center"/>
      <protection locked="0"/>
    </xf>
    <xf numFmtId="0" fontId="64" fillId="38" borderId="15" xfId="0" applyFont="1" applyFill="1" applyBorder="1" applyAlignment="1" applyProtection="1">
      <alignment horizontal="center"/>
      <protection locked="0"/>
    </xf>
    <xf numFmtId="0" fontId="64" fillId="38" borderId="16" xfId="0" applyFont="1" applyFill="1" applyBorder="1" applyAlignment="1" applyProtection="1">
      <alignment horizontal="center"/>
      <protection locked="0"/>
    </xf>
    <xf numFmtId="0" fontId="72" fillId="35" borderId="10" xfId="0" applyFont="1" applyFill="1" applyBorder="1" applyAlignment="1" applyProtection="1">
      <alignment horizontal="center" vertical="center"/>
      <protection locked="0"/>
    </xf>
    <xf numFmtId="0" fontId="71" fillId="35" borderId="10" xfId="0" applyFont="1" applyFill="1" applyBorder="1" applyAlignment="1" applyProtection="1">
      <alignment horizontal="center"/>
      <protection locked="0"/>
    </xf>
    <xf numFmtId="0" fontId="72" fillId="35" borderId="10" xfId="0" applyFont="1" applyFill="1" applyBorder="1" applyAlignment="1" applyProtection="1">
      <alignment horizontal="center"/>
      <protection locked="0"/>
    </xf>
    <xf numFmtId="0" fontId="71" fillId="35" borderId="10" xfId="0" applyFont="1" applyFill="1" applyBorder="1" applyAlignment="1" applyProtection="1">
      <alignment horizontal="center" wrapText="1"/>
      <protection locked="0"/>
    </xf>
    <xf numFmtId="0" fontId="66" fillId="0" borderId="22" xfId="0" applyFont="1" applyFill="1" applyBorder="1" applyAlignment="1" applyProtection="1">
      <alignment horizontal="center" vertical="center"/>
      <protection locked="0"/>
    </xf>
    <xf numFmtId="0" fontId="66" fillId="0" borderId="13" xfId="0" applyFont="1" applyFill="1" applyBorder="1" applyAlignment="1" applyProtection="1">
      <alignment horizontal="center" vertical="center"/>
      <protection locked="0"/>
    </xf>
    <xf numFmtId="0" fontId="64" fillId="39" borderId="0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64" fillId="34" borderId="10" xfId="0" applyFont="1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left" vertical="center" indent="1"/>
      <protection locked="0"/>
    </xf>
    <xf numFmtId="0" fontId="0" fillId="33" borderId="0" xfId="0" applyFill="1" applyBorder="1" applyAlignment="1" applyProtection="1">
      <alignment horizontal="left" vertical="center" indent="1"/>
      <protection locked="0"/>
    </xf>
    <xf numFmtId="0" fontId="69" fillId="42" borderId="22" xfId="0" applyFont="1" applyFill="1" applyBorder="1" applyAlignment="1" applyProtection="1">
      <alignment horizontal="center" vertical="center"/>
      <protection locked="0"/>
    </xf>
    <xf numFmtId="0" fontId="69" fillId="42" borderId="13" xfId="0" applyFont="1" applyFill="1" applyBorder="1" applyAlignment="1" applyProtection="1">
      <alignment horizontal="center" vertical="center"/>
      <protection locked="0"/>
    </xf>
    <xf numFmtId="0" fontId="64" fillId="36" borderId="29" xfId="0" applyFont="1" applyFill="1" applyBorder="1" applyAlignment="1" applyProtection="1">
      <alignment horizontal="center" vertical="center"/>
      <protection locked="0"/>
    </xf>
    <xf numFmtId="0" fontId="64" fillId="36" borderId="11" xfId="0" applyFont="1" applyFill="1" applyBorder="1" applyAlignment="1" applyProtection="1">
      <alignment horizontal="center" vertical="center"/>
      <protection locked="0"/>
    </xf>
    <xf numFmtId="0" fontId="59" fillId="33" borderId="24" xfId="0" applyFont="1" applyFill="1" applyBorder="1" applyAlignment="1" applyProtection="1">
      <alignment horizontal="center" vertical="center"/>
      <protection locked="0"/>
    </xf>
    <xf numFmtId="0" fontId="59" fillId="33" borderId="23" xfId="0" applyFont="1" applyFill="1" applyBorder="1" applyAlignment="1" applyProtection="1">
      <alignment horizontal="center" vertical="center"/>
      <protection locked="0"/>
    </xf>
    <xf numFmtId="0" fontId="59" fillId="33" borderId="25" xfId="0" applyFont="1" applyFill="1" applyBorder="1" applyAlignment="1" applyProtection="1">
      <alignment horizontal="center" vertical="center"/>
      <protection locked="0"/>
    </xf>
    <xf numFmtId="0" fontId="59" fillId="33" borderId="27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left" vertical="top" wrapText="1" indent="1"/>
      <protection locked="0"/>
    </xf>
    <xf numFmtId="0" fontId="0" fillId="33" borderId="0" xfId="0" applyFill="1" applyBorder="1" applyAlignment="1" applyProtection="1">
      <alignment horizontal="left" vertical="top" inden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B64"/>
  <sheetViews>
    <sheetView tabSelected="1" workbookViewId="0" topLeftCell="A1">
      <selection activeCell="E8" sqref="E8"/>
    </sheetView>
  </sheetViews>
  <sheetFormatPr defaultColWidth="9.140625" defaultRowHeight="15"/>
  <cols>
    <col min="1" max="1" width="3.7109375" style="3" customWidth="1"/>
    <col min="2" max="2" width="5.140625" style="3" customWidth="1"/>
    <col min="3" max="3" width="24.421875" style="13" customWidth="1"/>
    <col min="4" max="4" width="6.8515625" style="7" customWidth="1"/>
    <col min="5" max="5" width="4.8515625" style="7" customWidth="1"/>
    <col min="6" max="6" width="4.7109375" style="7" customWidth="1"/>
    <col min="7" max="7" width="4.8515625" style="7" customWidth="1"/>
    <col min="8" max="8" width="4.7109375" style="7" customWidth="1"/>
    <col min="9" max="9" width="4.7109375" style="95" customWidth="1"/>
    <col min="10" max="10" width="3.421875" style="6" customWidth="1"/>
    <col min="11" max="11" width="4.28125" style="3" customWidth="1"/>
    <col min="12" max="12" width="25.00390625" style="7" customWidth="1"/>
    <col min="13" max="13" width="8.140625" style="7" customWidth="1"/>
    <col min="14" max="14" width="4.7109375" style="83" customWidth="1"/>
    <col min="15" max="15" width="5.140625" style="7" customWidth="1"/>
    <col min="16" max="16" width="5.421875" style="3" customWidth="1"/>
    <col min="17" max="17" width="8.8515625" style="3" customWidth="1"/>
    <col min="18" max="18" width="7.28125" style="3" customWidth="1"/>
    <col min="19" max="33" width="9.140625" style="3" customWidth="1"/>
    <col min="34" max="16384" width="9.140625" style="7" customWidth="1"/>
  </cols>
  <sheetData>
    <row r="1" spans="1:16" s="3" customFormat="1" ht="15.75" thickBot="1">
      <c r="A1" s="113"/>
      <c r="B1" s="114"/>
      <c r="C1" s="115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6"/>
      <c r="O1" s="114"/>
      <c r="P1" s="103"/>
    </row>
    <row r="2" spans="1:16" ht="15.75" thickBot="1">
      <c r="A2" s="110"/>
      <c r="B2" s="41"/>
      <c r="C2" s="42"/>
      <c r="D2" s="43"/>
      <c r="E2" s="43"/>
      <c r="F2" s="43"/>
      <c r="G2" s="43"/>
      <c r="H2" s="43"/>
      <c r="I2" s="44"/>
      <c r="J2" s="111"/>
      <c r="K2" s="41"/>
      <c r="L2" s="43"/>
      <c r="M2" s="43"/>
      <c r="N2" s="81"/>
      <c r="O2" s="44"/>
      <c r="P2" s="104"/>
    </row>
    <row r="3" spans="1:16" s="3" customFormat="1" ht="13.5" customHeight="1" thickBot="1">
      <c r="A3" s="110"/>
      <c r="B3" s="45"/>
      <c r="C3" s="144" t="s">
        <v>120</v>
      </c>
      <c r="D3" s="145" t="s">
        <v>121</v>
      </c>
      <c r="E3" s="146">
        <v>0</v>
      </c>
      <c r="F3" s="90"/>
      <c r="G3" s="90"/>
      <c r="H3" s="90"/>
      <c r="I3" s="97"/>
      <c r="J3" s="117"/>
      <c r="K3" s="92"/>
      <c r="L3" s="192" t="s">
        <v>18</v>
      </c>
      <c r="M3" s="33"/>
      <c r="N3" s="34"/>
      <c r="O3" s="46"/>
      <c r="P3" s="104"/>
    </row>
    <row r="4" spans="1:16" s="3" customFormat="1" ht="15.75" thickBot="1">
      <c r="A4" s="110"/>
      <c r="B4" s="45"/>
      <c r="C4" s="47"/>
      <c r="D4" s="35"/>
      <c r="E4" s="35"/>
      <c r="F4" s="35"/>
      <c r="G4" s="35"/>
      <c r="H4" s="35"/>
      <c r="I4" s="46"/>
      <c r="J4" s="111"/>
      <c r="K4" s="45"/>
      <c r="L4" s="148" t="s">
        <v>16</v>
      </c>
      <c r="M4" s="149" t="s">
        <v>78</v>
      </c>
      <c r="N4" s="150">
        <v>0</v>
      </c>
      <c r="O4" s="46"/>
      <c r="P4" s="104"/>
    </row>
    <row r="5" spans="1:16" s="3" customFormat="1" ht="15.75" thickBot="1">
      <c r="A5" s="110"/>
      <c r="B5" s="45"/>
      <c r="C5" s="192" t="s">
        <v>13</v>
      </c>
      <c r="D5" s="34"/>
      <c r="E5" s="159">
        <f>SUM(E7:E8,E10:E11,E13:E14)</f>
        <v>0</v>
      </c>
      <c r="F5" s="33"/>
      <c r="G5" s="33"/>
      <c r="H5" s="33"/>
      <c r="I5" s="98"/>
      <c r="J5" s="118"/>
      <c r="K5" s="93"/>
      <c r="L5" s="151" t="s">
        <v>17</v>
      </c>
      <c r="M5" s="152" t="s">
        <v>78</v>
      </c>
      <c r="N5" s="128">
        <v>0</v>
      </c>
      <c r="O5" s="46"/>
      <c r="P5" s="104"/>
    </row>
    <row r="6" spans="1:28" s="3" customFormat="1" ht="15">
      <c r="A6" s="110"/>
      <c r="B6" s="45"/>
      <c r="C6" s="130" t="s">
        <v>4</v>
      </c>
      <c r="D6" s="131">
        <f>SUM(D7+D8)</f>
        <v>0</v>
      </c>
      <c r="E6" s="132" t="s">
        <v>171</v>
      </c>
      <c r="F6" s="132" t="s">
        <v>193</v>
      </c>
      <c r="G6" s="132" t="s">
        <v>194</v>
      </c>
      <c r="H6" s="123" t="s">
        <v>195</v>
      </c>
      <c r="I6" s="99"/>
      <c r="J6" s="119"/>
      <c r="K6" s="93"/>
      <c r="L6" s="91"/>
      <c r="M6" s="34"/>
      <c r="N6" s="34"/>
      <c r="O6" s="46"/>
      <c r="P6" s="104"/>
      <c r="Y6" s="6"/>
      <c r="Z6" s="6"/>
      <c r="AA6" s="6"/>
      <c r="AB6" s="6"/>
    </row>
    <row r="7" spans="1:28" ht="15">
      <c r="A7" s="110"/>
      <c r="B7" s="45"/>
      <c r="C7" s="124" t="s">
        <v>5</v>
      </c>
      <c r="D7" s="26">
        <f>SUM(E7:H7)</f>
        <v>0</v>
      </c>
      <c r="E7" s="39">
        <v>0</v>
      </c>
      <c r="F7" s="32">
        <v>0</v>
      </c>
      <c r="G7" s="96">
        <v>0</v>
      </c>
      <c r="H7" s="133">
        <v>0</v>
      </c>
      <c r="I7" s="100"/>
      <c r="J7" s="120"/>
      <c r="K7" s="93"/>
      <c r="L7" s="36" t="s">
        <v>76</v>
      </c>
      <c r="M7" s="31">
        <f>SUM(D6*5)+N7</f>
        <v>0</v>
      </c>
      <c r="N7" s="11">
        <v>0</v>
      </c>
      <c r="O7" s="46"/>
      <c r="P7" s="104"/>
      <c r="Y7" s="6"/>
      <c r="Z7" s="6"/>
      <c r="AA7" s="6"/>
      <c r="AB7" s="6"/>
    </row>
    <row r="8" spans="1:27" ht="15">
      <c r="A8" s="110"/>
      <c r="B8" s="45"/>
      <c r="C8" s="124" t="s">
        <v>6</v>
      </c>
      <c r="D8" s="26">
        <f>SUM(E8:H8)</f>
        <v>0</v>
      </c>
      <c r="E8" s="39">
        <v>0</v>
      </c>
      <c r="F8" s="32">
        <v>0</v>
      </c>
      <c r="G8" s="96">
        <v>0</v>
      </c>
      <c r="H8" s="133">
        <v>0</v>
      </c>
      <c r="I8" s="100"/>
      <c r="J8" s="120"/>
      <c r="K8" s="93"/>
      <c r="L8" s="36" t="s">
        <v>77</v>
      </c>
      <c r="M8" s="31">
        <f>SUM(D8*10)+(COMPETENCES!D16*50)+N8</f>
        <v>0</v>
      </c>
      <c r="N8" s="11">
        <v>0</v>
      </c>
      <c r="O8" s="46"/>
      <c r="P8" s="105"/>
      <c r="Y8" s="6"/>
      <c r="Z8" s="6"/>
      <c r="AA8" s="6"/>
    </row>
    <row r="9" spans="1:27" ht="15">
      <c r="A9" s="110"/>
      <c r="B9" s="45"/>
      <c r="C9" s="134" t="s">
        <v>12</v>
      </c>
      <c r="D9" s="29">
        <f>SUM(D10:D11)</f>
        <v>0</v>
      </c>
      <c r="E9" s="30"/>
      <c r="F9" s="30"/>
      <c r="G9" s="30"/>
      <c r="H9" s="135"/>
      <c r="I9" s="100"/>
      <c r="J9" s="120"/>
      <c r="K9" s="93"/>
      <c r="L9" s="36" t="s">
        <v>201</v>
      </c>
      <c r="M9" s="31">
        <f>ROUNDDOWN(D14/10,0)+5+N9</f>
        <v>5</v>
      </c>
      <c r="N9" s="11">
        <v>0</v>
      </c>
      <c r="O9" s="46"/>
      <c r="P9" s="105"/>
      <c r="Y9" s="6"/>
      <c r="Z9" s="6"/>
      <c r="AA9" s="6"/>
    </row>
    <row r="10" spans="1:27" ht="15.75" thickBot="1">
      <c r="A10" s="110"/>
      <c r="B10" s="45"/>
      <c r="C10" s="124" t="s">
        <v>7</v>
      </c>
      <c r="D10" s="26">
        <f>SUM(E10:H10)</f>
        <v>0</v>
      </c>
      <c r="E10" s="39">
        <v>0</v>
      </c>
      <c r="F10" s="32">
        <v>0</v>
      </c>
      <c r="G10" s="96">
        <v>0</v>
      </c>
      <c r="H10" s="133">
        <v>0</v>
      </c>
      <c r="I10" s="100"/>
      <c r="J10" s="120"/>
      <c r="K10" s="93"/>
      <c r="L10" s="35"/>
      <c r="M10" s="35"/>
      <c r="N10" s="35"/>
      <c r="O10" s="46"/>
      <c r="P10" s="105"/>
      <c r="Y10" s="6"/>
      <c r="Z10" s="6"/>
      <c r="AA10" s="6"/>
    </row>
    <row r="11" spans="1:27" ht="15">
      <c r="A11" s="110"/>
      <c r="B11" s="45"/>
      <c r="C11" s="124" t="s">
        <v>8</v>
      </c>
      <c r="D11" s="26">
        <f>SUM(E11:H11)</f>
        <v>0</v>
      </c>
      <c r="E11" s="39">
        <v>0</v>
      </c>
      <c r="F11" s="32">
        <v>0</v>
      </c>
      <c r="G11" s="96">
        <v>0</v>
      </c>
      <c r="H11" s="133">
        <v>0</v>
      </c>
      <c r="I11" s="100"/>
      <c r="J11" s="120"/>
      <c r="K11" s="93"/>
      <c r="L11" s="199" t="s">
        <v>145</v>
      </c>
      <c r="M11" s="200"/>
      <c r="N11" s="123" t="s">
        <v>171</v>
      </c>
      <c r="O11" s="46"/>
      <c r="P11" s="105"/>
      <c r="Y11" s="6"/>
      <c r="Z11" s="6"/>
      <c r="AA11" s="6"/>
    </row>
    <row r="12" spans="1:27" ht="15">
      <c r="A12" s="110"/>
      <c r="B12" s="45"/>
      <c r="C12" s="134" t="s">
        <v>11</v>
      </c>
      <c r="D12" s="29">
        <f>SUM(D13:D14)</f>
        <v>0</v>
      </c>
      <c r="E12" s="30"/>
      <c r="F12" s="30"/>
      <c r="G12" s="30"/>
      <c r="H12" s="135"/>
      <c r="I12" s="100"/>
      <c r="J12" s="120"/>
      <c r="K12" s="93"/>
      <c r="L12" s="124" t="s">
        <v>147</v>
      </c>
      <c r="M12" s="28" t="str">
        <f>SUM(M7)-(D7*5)-D8&amp;"PV"</f>
        <v>0PV</v>
      </c>
      <c r="N12" s="125">
        <v>0</v>
      </c>
      <c r="O12" s="46"/>
      <c r="P12" s="105"/>
      <c r="Y12" s="6"/>
      <c r="Z12" s="6"/>
      <c r="AA12" s="6"/>
    </row>
    <row r="13" spans="1:27" ht="15">
      <c r="A13" s="110"/>
      <c r="B13" s="45"/>
      <c r="C13" s="124" t="s">
        <v>9</v>
      </c>
      <c r="D13" s="26">
        <f>SUM(E13:H13)</f>
        <v>0</v>
      </c>
      <c r="E13" s="39">
        <v>0</v>
      </c>
      <c r="F13" s="32">
        <v>0</v>
      </c>
      <c r="G13" s="96">
        <v>0</v>
      </c>
      <c r="H13" s="133">
        <v>0</v>
      </c>
      <c r="I13" s="100"/>
      <c r="J13" s="120"/>
      <c r="K13" s="93"/>
      <c r="L13" s="124" t="s">
        <v>148</v>
      </c>
      <c r="M13" s="28" t="str">
        <f>SUM(M7)-(D7*5)-(D8*2)&amp;"PV"</f>
        <v>0PV</v>
      </c>
      <c r="N13" s="125">
        <v>0</v>
      </c>
      <c r="O13" s="46"/>
      <c r="P13" s="105"/>
      <c r="X13" s="6"/>
      <c r="Y13" s="6"/>
      <c r="Z13" s="6"/>
      <c r="AA13" s="6"/>
    </row>
    <row r="14" spans="1:16" ht="15.75" thickBot="1">
      <c r="A14" s="110"/>
      <c r="B14" s="45"/>
      <c r="C14" s="126" t="s">
        <v>10</v>
      </c>
      <c r="D14" s="136">
        <f>SUM(E14:H14)</f>
        <v>0</v>
      </c>
      <c r="E14" s="137">
        <v>0</v>
      </c>
      <c r="F14" s="138">
        <v>0</v>
      </c>
      <c r="G14" s="139">
        <v>0</v>
      </c>
      <c r="H14" s="140">
        <v>0</v>
      </c>
      <c r="I14" s="100"/>
      <c r="J14" s="120"/>
      <c r="K14" s="93"/>
      <c r="L14" s="124" t="s">
        <v>149</v>
      </c>
      <c r="M14" s="28" t="str">
        <f>SUM(M7)-(D7*5)-(D8*3)&amp;"PV"</f>
        <v>0PV</v>
      </c>
      <c r="N14" s="125">
        <v>0</v>
      </c>
      <c r="O14" s="46"/>
      <c r="P14" s="105"/>
    </row>
    <row r="15" spans="1:16" ht="15.75" thickBot="1">
      <c r="A15" s="110"/>
      <c r="B15" s="45"/>
      <c r="C15" s="47"/>
      <c r="D15" s="35"/>
      <c r="E15" s="35"/>
      <c r="F15" s="35"/>
      <c r="G15" s="35"/>
      <c r="H15" s="35"/>
      <c r="I15" s="46"/>
      <c r="J15" s="111"/>
      <c r="K15" s="93"/>
      <c r="L15" s="124" t="s">
        <v>150</v>
      </c>
      <c r="M15" s="28" t="str">
        <f>SUM(M7)-(D7*5)-(D8*4)&amp;"PV"</f>
        <v>0PV</v>
      </c>
      <c r="N15" s="125">
        <v>0</v>
      </c>
      <c r="O15" s="46"/>
      <c r="P15" s="105"/>
    </row>
    <row r="16" spans="1:16" ht="15">
      <c r="A16" s="110"/>
      <c r="B16" s="45"/>
      <c r="C16" s="153" t="s">
        <v>74</v>
      </c>
      <c r="D16" s="123" t="s">
        <v>79</v>
      </c>
      <c r="E16" s="158" t="s">
        <v>80</v>
      </c>
      <c r="F16" s="154" t="s">
        <v>86</v>
      </c>
      <c r="G16" s="123" t="s">
        <v>100</v>
      </c>
      <c r="H16" s="35"/>
      <c r="I16" s="46"/>
      <c r="J16" s="111"/>
      <c r="K16" s="93"/>
      <c r="L16" s="124" t="s">
        <v>151</v>
      </c>
      <c r="M16" s="28" t="str">
        <f>SUM(M7)-(D7*5)-(D8*5)&amp;"PV"</f>
        <v>0PV</v>
      </c>
      <c r="N16" s="125">
        <v>0</v>
      </c>
      <c r="O16" s="46"/>
      <c r="P16" s="104"/>
    </row>
    <row r="17" spans="1:16" ht="15">
      <c r="A17" s="110"/>
      <c r="B17" s="45"/>
      <c r="C17" s="155" t="s">
        <v>183</v>
      </c>
      <c r="D17" s="86">
        <f>SUM(M26)+10</f>
        <v>10</v>
      </c>
      <c r="E17" s="85">
        <f>ROUNDDOWN(D17/8,0)</f>
        <v>1</v>
      </c>
      <c r="F17" s="27">
        <v>0</v>
      </c>
      <c r="G17" s="86">
        <f>ROUNDDOWN(((D17+F17)+(D24))/2,0)</f>
        <v>5</v>
      </c>
      <c r="H17" s="33"/>
      <c r="I17" s="98"/>
      <c r="J17" s="118"/>
      <c r="K17" s="93"/>
      <c r="L17" s="124" t="s">
        <v>152</v>
      </c>
      <c r="M17" s="28" t="str">
        <f>SUM(M7)-(D7*5)-(D8*5)-(M33*10)&amp;"PV"</f>
        <v>0PV</v>
      </c>
      <c r="N17" s="125">
        <v>0</v>
      </c>
      <c r="O17" s="46"/>
      <c r="P17" s="104"/>
    </row>
    <row r="18" spans="1:16" ht="15">
      <c r="A18" s="110"/>
      <c r="B18" s="45"/>
      <c r="C18" s="155" t="s">
        <v>118</v>
      </c>
      <c r="D18" s="86">
        <f>SUM(M26)+10</f>
        <v>10</v>
      </c>
      <c r="E18" s="85">
        <f aca="true" t="shared" si="0" ref="E18:E23">ROUNDDOWN(D18/4,0)</f>
        <v>2</v>
      </c>
      <c r="F18" s="27">
        <v>0</v>
      </c>
      <c r="G18" s="86">
        <f>SUM(D18+F18)+(D24)</f>
        <v>10</v>
      </c>
      <c r="H18" s="33"/>
      <c r="I18" s="98"/>
      <c r="J18" s="118"/>
      <c r="K18" s="93"/>
      <c r="L18" s="124" t="s">
        <v>153</v>
      </c>
      <c r="M18" s="28" t="str">
        <f>SUM(M7)-(D7*5)-(D8*5)-D8&amp;"PV"</f>
        <v>0PV</v>
      </c>
      <c r="N18" s="125">
        <v>0</v>
      </c>
      <c r="O18" s="46"/>
      <c r="P18" s="104"/>
    </row>
    <row r="19" spans="1:16" ht="15">
      <c r="A19" s="110"/>
      <c r="B19" s="45"/>
      <c r="C19" s="155" t="s">
        <v>184</v>
      </c>
      <c r="D19" s="86">
        <f>SUM(M26)+(D7/2)+10</f>
        <v>10</v>
      </c>
      <c r="E19" s="85">
        <f t="shared" si="0"/>
        <v>2</v>
      </c>
      <c r="F19" s="27">
        <v>0</v>
      </c>
      <c r="G19" s="86">
        <f>SUM(D19+F19)+(D24)</f>
        <v>10</v>
      </c>
      <c r="H19" s="33"/>
      <c r="I19" s="98"/>
      <c r="J19" s="118"/>
      <c r="K19" s="93"/>
      <c r="L19" s="124" t="s">
        <v>155</v>
      </c>
      <c r="M19" s="28" t="str">
        <f>SUM(M7)-(D7*5)-(D8*5)-D8-20&amp;"PV"</f>
        <v>-20PV</v>
      </c>
      <c r="N19" s="125">
        <v>0</v>
      </c>
      <c r="O19" s="46"/>
      <c r="P19" s="104"/>
    </row>
    <row r="20" spans="1:16" ht="15">
      <c r="A20" s="110"/>
      <c r="B20" s="45"/>
      <c r="C20" s="155" t="s">
        <v>15</v>
      </c>
      <c r="D20" s="86">
        <f>SUM(M26)+20</f>
        <v>20</v>
      </c>
      <c r="E20" s="85">
        <f t="shared" si="0"/>
        <v>5</v>
      </c>
      <c r="F20" s="27">
        <v>0</v>
      </c>
      <c r="G20" s="86">
        <f>SUM(D20+F20)+(D24)</f>
        <v>20</v>
      </c>
      <c r="H20" s="33"/>
      <c r="I20" s="98"/>
      <c r="J20" s="118"/>
      <c r="K20" s="93"/>
      <c r="L20" s="124" t="s">
        <v>156</v>
      </c>
      <c r="M20" s="28" t="str">
        <f>SUM(M7)-(D7*5)-(D8*5)-D8-50&amp;"PV"</f>
        <v>-50PV</v>
      </c>
      <c r="N20" s="125">
        <v>0</v>
      </c>
      <c r="O20" s="46"/>
      <c r="P20" s="104"/>
    </row>
    <row r="21" spans="1:16" ht="15">
      <c r="A21" s="110"/>
      <c r="B21" s="45"/>
      <c r="C21" s="155" t="s">
        <v>185</v>
      </c>
      <c r="D21" s="86">
        <f>SUM(M26)+(D7/2)+20</f>
        <v>20</v>
      </c>
      <c r="E21" s="85">
        <f t="shared" si="0"/>
        <v>5</v>
      </c>
      <c r="F21" s="27">
        <v>0</v>
      </c>
      <c r="G21" s="86">
        <f>SUM(D21+F21)+(D24)</f>
        <v>20</v>
      </c>
      <c r="H21" s="33"/>
      <c r="I21" s="98"/>
      <c r="J21" s="118"/>
      <c r="K21" s="94"/>
      <c r="L21" s="124" t="s">
        <v>157</v>
      </c>
      <c r="M21" s="28" t="str">
        <f>SUM(M7)-(D7*5)-(D8*5)-D8-80&amp;"PV"</f>
        <v>-80PV</v>
      </c>
      <c r="N21" s="125">
        <v>0</v>
      </c>
      <c r="O21" s="46"/>
      <c r="P21" s="104"/>
    </row>
    <row r="22" spans="1:16" ht="15.75" thickBot="1">
      <c r="A22" s="110"/>
      <c r="B22" s="45"/>
      <c r="C22" s="155" t="s">
        <v>117</v>
      </c>
      <c r="D22" s="86">
        <f>SUM(M26)+30</f>
        <v>30</v>
      </c>
      <c r="E22" s="85">
        <f t="shared" si="0"/>
        <v>7</v>
      </c>
      <c r="F22" s="27">
        <v>0</v>
      </c>
      <c r="G22" s="86">
        <f>SUM(D22+F22)+(D24)</f>
        <v>30</v>
      </c>
      <c r="H22" s="33"/>
      <c r="I22" s="98"/>
      <c r="J22" s="118"/>
      <c r="K22" s="94"/>
      <c r="L22" s="126" t="s">
        <v>154</v>
      </c>
      <c r="M22" s="127" t="str">
        <f>SUM(M7)-(D7*5)-(D8*5)-D8-101&amp;"PV"</f>
        <v>-101PV</v>
      </c>
      <c r="N22" s="128">
        <v>0</v>
      </c>
      <c r="O22" s="46"/>
      <c r="P22" s="104"/>
    </row>
    <row r="23" spans="1:16" ht="15.75" thickBot="1">
      <c r="A23" s="110"/>
      <c r="B23" s="45"/>
      <c r="C23" s="155" t="s">
        <v>116</v>
      </c>
      <c r="D23" s="86">
        <f>SUM(M26)+40</f>
        <v>40</v>
      </c>
      <c r="E23" s="87">
        <f t="shared" si="0"/>
        <v>10</v>
      </c>
      <c r="F23" s="88">
        <v>0</v>
      </c>
      <c r="G23" s="89">
        <f>SUM(D23+F23)+(D24)</f>
        <v>40</v>
      </c>
      <c r="H23" s="33"/>
      <c r="I23" s="98"/>
      <c r="J23" s="118"/>
      <c r="K23" s="94"/>
      <c r="L23" s="35"/>
      <c r="M23" s="35"/>
      <c r="N23" s="82"/>
      <c r="O23" s="46"/>
      <c r="P23" s="104"/>
    </row>
    <row r="24" spans="1:16" ht="15.75" thickBot="1">
      <c r="A24" s="110"/>
      <c r="B24" s="45"/>
      <c r="C24" s="155" t="s">
        <v>158</v>
      </c>
      <c r="D24" s="156">
        <f>TECHNIQUES!C13</f>
        <v>0</v>
      </c>
      <c r="E24" s="33"/>
      <c r="F24" s="33"/>
      <c r="G24" s="34"/>
      <c r="H24" s="33"/>
      <c r="I24" s="98"/>
      <c r="J24" s="118"/>
      <c r="K24" s="94"/>
      <c r="L24" s="194" t="s">
        <v>198</v>
      </c>
      <c r="M24" s="195"/>
      <c r="N24" s="123" t="s">
        <v>171</v>
      </c>
      <c r="O24" s="46"/>
      <c r="P24" s="104"/>
    </row>
    <row r="25" spans="1:16" ht="15.75" thickBot="1">
      <c r="A25" s="110"/>
      <c r="B25" s="45"/>
      <c r="C25" s="151" t="s">
        <v>82</v>
      </c>
      <c r="D25" s="157">
        <f>TECHNIQUES!F13</f>
        <v>0</v>
      </c>
      <c r="E25" s="33"/>
      <c r="F25" s="194" t="s">
        <v>146</v>
      </c>
      <c r="G25" s="195"/>
      <c r="H25" s="198"/>
      <c r="I25" s="101"/>
      <c r="J25" s="121"/>
      <c r="K25" s="94"/>
      <c r="L25" s="124" t="s">
        <v>111</v>
      </c>
      <c r="M25" s="31">
        <f>ROUNDDOWN(D10/30,0)+1+N25</f>
        <v>1</v>
      </c>
      <c r="N25" s="125">
        <v>0</v>
      </c>
      <c r="O25" s="46"/>
      <c r="P25" s="104"/>
    </row>
    <row r="26" spans="1:16" ht="15">
      <c r="A26" s="110"/>
      <c r="B26" s="45"/>
      <c r="C26" s="35"/>
      <c r="D26" s="35"/>
      <c r="E26" s="35"/>
      <c r="F26" s="124" t="s">
        <v>87</v>
      </c>
      <c r="G26" s="37"/>
      <c r="H26" s="141">
        <f>INVENTAIRE!E6+M27</f>
        <v>0</v>
      </c>
      <c r="I26" s="102"/>
      <c r="J26" s="122"/>
      <c r="K26" s="94"/>
      <c r="L26" s="124" t="s">
        <v>106</v>
      </c>
      <c r="M26" s="31">
        <f>ROUNDDOWN(D7/5*2,0)+N26</f>
        <v>0</v>
      </c>
      <c r="N26" s="125">
        <v>0</v>
      </c>
      <c r="O26" s="46"/>
      <c r="P26" s="104"/>
    </row>
    <row r="27" spans="1:16" ht="15">
      <c r="A27" s="110"/>
      <c r="B27" s="45"/>
      <c r="C27" s="47"/>
      <c r="D27" s="35"/>
      <c r="E27" s="35"/>
      <c r="F27" s="124" t="s">
        <v>90</v>
      </c>
      <c r="G27" s="37"/>
      <c r="H27" s="141">
        <f>INVENTAIRE!E7+M27</f>
        <v>0</v>
      </c>
      <c r="I27" s="102"/>
      <c r="J27" s="122"/>
      <c r="K27" s="94"/>
      <c r="L27" s="124" t="s">
        <v>14</v>
      </c>
      <c r="M27" s="31">
        <f>ROUNDDOWN(D8/5*2,0)+N27</f>
        <v>0</v>
      </c>
      <c r="N27" s="125">
        <v>0</v>
      </c>
      <c r="O27" s="46"/>
      <c r="P27" s="104"/>
    </row>
    <row r="28" spans="1:16" ht="15">
      <c r="A28" s="110"/>
      <c r="B28" s="45"/>
      <c r="C28" s="47"/>
      <c r="D28" s="35"/>
      <c r="E28" s="35"/>
      <c r="F28" s="124" t="s">
        <v>161</v>
      </c>
      <c r="G28" s="37"/>
      <c r="H28" s="141">
        <f>INVENTAIRE!E8+M27</f>
        <v>0</v>
      </c>
      <c r="I28" s="102"/>
      <c r="J28" s="122"/>
      <c r="K28" s="94"/>
      <c r="L28" s="124" t="s">
        <v>108</v>
      </c>
      <c r="M28" s="31">
        <f>ROUNDDOWN(D8/5,0)+N28</f>
        <v>0</v>
      </c>
      <c r="N28" s="125">
        <v>0</v>
      </c>
      <c r="O28" s="46"/>
      <c r="P28" s="104"/>
    </row>
    <row r="29" spans="1:16" ht="15">
      <c r="A29" s="110"/>
      <c r="B29" s="45"/>
      <c r="C29" s="47"/>
      <c r="D29" s="35"/>
      <c r="E29" s="35"/>
      <c r="F29" s="124" t="s">
        <v>162</v>
      </c>
      <c r="G29" s="37"/>
      <c r="H29" s="141">
        <f>INVENTAIRE!E8+M27</f>
        <v>0</v>
      </c>
      <c r="I29" s="102"/>
      <c r="J29" s="122"/>
      <c r="K29" s="94"/>
      <c r="L29" s="124" t="s">
        <v>186</v>
      </c>
      <c r="M29" s="31">
        <f>ROUNDDOWN(D7/10,0)+N29</f>
        <v>0</v>
      </c>
      <c r="N29" s="125">
        <v>0</v>
      </c>
      <c r="O29" s="46"/>
      <c r="P29" s="104"/>
    </row>
    <row r="30" spans="1:16" ht="15">
      <c r="A30" s="110"/>
      <c r="B30" s="45"/>
      <c r="C30" s="47"/>
      <c r="D30" s="35"/>
      <c r="E30" s="35"/>
      <c r="F30" s="124" t="s">
        <v>159</v>
      </c>
      <c r="G30" s="37"/>
      <c r="H30" s="141">
        <f>INVENTAIRE!E9+M27</f>
        <v>0</v>
      </c>
      <c r="I30" s="102"/>
      <c r="J30" s="122"/>
      <c r="K30" s="94"/>
      <c r="L30" s="124" t="s">
        <v>200</v>
      </c>
      <c r="M30" s="31">
        <f>ROUNDDOWN(D10/10,0)+N30</f>
        <v>0</v>
      </c>
      <c r="N30" s="125">
        <v>0</v>
      </c>
      <c r="O30" s="46"/>
      <c r="P30" s="104"/>
    </row>
    <row r="31" spans="1:16" ht="15.75" thickBot="1">
      <c r="A31" s="110"/>
      <c r="B31" s="45"/>
      <c r="C31" s="47"/>
      <c r="D31" s="35"/>
      <c r="E31" s="35"/>
      <c r="F31" s="126" t="s">
        <v>160</v>
      </c>
      <c r="G31" s="142"/>
      <c r="H31" s="143">
        <f>INVENTAIRE!E9+M27</f>
        <v>0</v>
      </c>
      <c r="I31" s="102"/>
      <c r="J31" s="122"/>
      <c r="K31" s="94"/>
      <c r="L31" s="124" t="s">
        <v>101</v>
      </c>
      <c r="M31" s="31">
        <f>ROUNDDOWN(D8/10,0)+N31</f>
        <v>0</v>
      </c>
      <c r="N31" s="125">
        <v>0</v>
      </c>
      <c r="O31" s="46"/>
      <c r="P31" s="104"/>
    </row>
    <row r="32" spans="1:16" ht="15">
      <c r="A32" s="110"/>
      <c r="B32" s="45"/>
      <c r="C32" s="35"/>
      <c r="D32" s="35"/>
      <c r="E32" s="35"/>
      <c r="F32" s="35"/>
      <c r="G32" s="35"/>
      <c r="H32" s="35"/>
      <c r="I32" s="46"/>
      <c r="J32" s="111"/>
      <c r="K32" s="93"/>
      <c r="L32" s="124" t="s">
        <v>75</v>
      </c>
      <c r="M32" s="31">
        <f>ROUNDDOWN(D11/10,0)+N32</f>
        <v>0</v>
      </c>
      <c r="N32" s="125">
        <v>0</v>
      </c>
      <c r="O32" s="46"/>
      <c r="P32" s="104"/>
    </row>
    <row r="33" spans="1:16" ht="15.75" thickBot="1">
      <c r="A33" s="110"/>
      <c r="B33" s="48"/>
      <c r="C33" s="49"/>
      <c r="D33" s="49"/>
      <c r="E33" s="49"/>
      <c r="F33" s="49"/>
      <c r="G33" s="49"/>
      <c r="H33" s="49"/>
      <c r="I33" s="50"/>
      <c r="J33" s="111"/>
      <c r="K33" s="93"/>
      <c r="L33" s="126" t="s">
        <v>170</v>
      </c>
      <c r="M33" s="129">
        <f>COMPETENCES!H48+N33</f>
        <v>0</v>
      </c>
      <c r="N33" s="128">
        <v>0</v>
      </c>
      <c r="O33" s="46"/>
      <c r="P33" s="104"/>
    </row>
    <row r="34" spans="1:16" ht="15.75" thickBot="1">
      <c r="A34" s="110"/>
      <c r="B34" s="111"/>
      <c r="C34" s="112"/>
      <c r="D34" s="111"/>
      <c r="E34" s="111"/>
      <c r="F34" s="111"/>
      <c r="G34" s="111"/>
      <c r="H34" s="111"/>
      <c r="I34" s="111"/>
      <c r="J34" s="111"/>
      <c r="K34" s="93"/>
      <c r="L34" s="35"/>
      <c r="M34" s="35"/>
      <c r="N34" s="35"/>
      <c r="O34" s="46"/>
      <c r="P34" s="104"/>
    </row>
    <row r="35" spans="1:16" s="3" customFormat="1" ht="1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93"/>
      <c r="L35" s="196" t="s">
        <v>19</v>
      </c>
      <c r="M35" s="197"/>
      <c r="N35" s="123" t="s">
        <v>171</v>
      </c>
      <c r="O35" s="46"/>
      <c r="P35" s="104"/>
    </row>
    <row r="36" spans="1:16" s="3" customFormat="1" ht="1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93"/>
      <c r="L36" s="124" t="s">
        <v>174</v>
      </c>
      <c r="M36" s="31" t="str">
        <f>SUM(D7*5)+N36&amp;"Kg"</f>
        <v>0Kg</v>
      </c>
      <c r="N36" s="125"/>
      <c r="O36" s="46"/>
      <c r="P36" s="104"/>
    </row>
    <row r="37" spans="1:16" s="3" customFormat="1" ht="15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93"/>
      <c r="L37" s="124" t="s">
        <v>199</v>
      </c>
      <c r="M37" s="31">
        <f>ROUNDDOWN(((D13+D8)/2)/10,0)</f>
        <v>0</v>
      </c>
      <c r="N37" s="125"/>
      <c r="O37" s="46"/>
      <c r="P37" s="104"/>
    </row>
    <row r="38" spans="1:16" s="3" customFormat="1" ht="15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93"/>
      <c r="L38" s="124" t="s">
        <v>107</v>
      </c>
      <c r="M38" s="31">
        <f>ROUNDDOWN(D9/5,0)+N38</f>
        <v>0</v>
      </c>
      <c r="N38" s="125">
        <v>0</v>
      </c>
      <c r="O38" s="46"/>
      <c r="P38" s="104"/>
    </row>
    <row r="39" spans="1:16" s="3" customFormat="1" ht="15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45"/>
      <c r="L39" s="147" t="s">
        <v>110</v>
      </c>
      <c r="M39" s="31">
        <f>M38+(COMPETENCES!I46*5)+N39</f>
        <v>0</v>
      </c>
      <c r="N39" s="125">
        <v>0</v>
      </c>
      <c r="O39" s="46"/>
      <c r="P39" s="104"/>
    </row>
    <row r="40" spans="1:16" s="3" customFormat="1" ht="15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45"/>
      <c r="L40" s="124" t="s">
        <v>175</v>
      </c>
      <c r="M40" s="31">
        <f>ROUNDDOWN(M29/2,0)+1</f>
        <v>1</v>
      </c>
      <c r="N40" s="125"/>
      <c r="O40" s="46"/>
      <c r="P40" s="104"/>
    </row>
    <row r="41" spans="1:16" s="3" customFormat="1" ht="1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45"/>
      <c r="L41" s="124" t="s">
        <v>176</v>
      </c>
      <c r="M41" s="31" t="str">
        <f>ROUNDDOWN(D13/10,0)&amp;"g"&amp;(COMPETENCES!H42)</f>
        <v>0g0</v>
      </c>
      <c r="N41" s="125"/>
      <c r="O41" s="46"/>
      <c r="P41" s="104"/>
    </row>
    <row r="42" spans="1:16" s="3" customFormat="1" ht="15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45"/>
      <c r="L42" s="124" t="s">
        <v>177</v>
      </c>
      <c r="M42" s="31" t="str">
        <f>ROUNDDOWN(D13/10,0)&amp;"g"&amp;(COMPETENCES!I46)</f>
        <v>0g0</v>
      </c>
      <c r="N42" s="125"/>
      <c r="O42" s="46"/>
      <c r="P42" s="104"/>
    </row>
    <row r="43" spans="1:16" s="3" customFormat="1" ht="15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45"/>
      <c r="L43" s="124" t="s">
        <v>178</v>
      </c>
      <c r="M43" s="31" t="str">
        <f>ROUNDDOWN(D13/10,0)&amp;"g"&amp;(COMPETENCES!C43+COMPETENCES!H16)</f>
        <v>0g0</v>
      </c>
      <c r="N43" s="125"/>
      <c r="O43" s="46"/>
      <c r="P43" s="104"/>
    </row>
    <row r="44" spans="1:16" s="3" customFormat="1" ht="15.75" thickBo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45"/>
      <c r="L44" s="126" t="s">
        <v>182</v>
      </c>
      <c r="M44" s="129" t="str">
        <f>ROUNDDOWN(D8/10,0)&amp;"g"&amp;(COMPETENCES!H42)</f>
        <v>0g0</v>
      </c>
      <c r="N44" s="128"/>
      <c r="O44" s="46"/>
      <c r="P44" s="104"/>
    </row>
    <row r="45" spans="1:16" s="3" customFormat="1" ht="15.75" thickBot="1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45"/>
      <c r="L45" s="49"/>
      <c r="M45" s="49"/>
      <c r="N45" s="84"/>
      <c r="O45" s="46"/>
      <c r="P45" s="104"/>
    </row>
    <row r="46" spans="1:16" s="3" customFormat="1" ht="15.75" thickBot="1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48"/>
      <c r="L46" s="49"/>
      <c r="M46" s="49"/>
      <c r="N46" s="84"/>
      <c r="O46" s="50"/>
      <c r="P46" s="104"/>
    </row>
    <row r="47" spans="1:16" s="3" customFormat="1" ht="15" thickBo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9"/>
      <c r="O47" s="108"/>
      <c r="P47" s="106"/>
    </row>
    <row r="48" spans="3:14" s="3" customFormat="1" ht="13.5">
      <c r="C48" s="4"/>
      <c r="I48" s="6"/>
      <c r="J48" s="6"/>
      <c r="N48" s="10"/>
    </row>
    <row r="49" spans="3:14" s="3" customFormat="1" ht="13.5">
      <c r="C49" s="4"/>
      <c r="I49" s="6"/>
      <c r="J49" s="6"/>
      <c r="N49" s="10"/>
    </row>
    <row r="50" spans="9:14" s="3" customFormat="1" ht="13.5">
      <c r="I50" s="6"/>
      <c r="J50" s="6"/>
      <c r="N50" s="10"/>
    </row>
    <row r="51" spans="3:14" s="3" customFormat="1" ht="13.5">
      <c r="C51" s="4"/>
      <c r="I51" s="6"/>
      <c r="J51" s="6"/>
      <c r="N51" s="10"/>
    </row>
    <row r="52" spans="3:14" s="3" customFormat="1" ht="13.5">
      <c r="C52" s="4"/>
      <c r="I52" s="6"/>
      <c r="J52" s="6"/>
      <c r="N52" s="10"/>
    </row>
    <row r="53" spans="3:14" s="3" customFormat="1" ht="13.5">
      <c r="C53" s="4"/>
      <c r="I53" s="6"/>
      <c r="J53" s="6"/>
      <c r="N53" s="10"/>
    </row>
    <row r="54" spans="9:14" s="3" customFormat="1" ht="13.5">
      <c r="I54" s="6"/>
      <c r="J54" s="6"/>
      <c r="N54" s="10"/>
    </row>
    <row r="55" spans="9:14" s="3" customFormat="1" ht="13.5">
      <c r="I55" s="6"/>
      <c r="J55" s="6"/>
      <c r="N55" s="10"/>
    </row>
    <row r="56" spans="9:14" s="3" customFormat="1" ht="13.5">
      <c r="I56" s="6"/>
      <c r="J56" s="6"/>
      <c r="N56" s="10"/>
    </row>
    <row r="57" spans="9:14" s="3" customFormat="1" ht="13.5">
      <c r="I57" s="6"/>
      <c r="J57" s="6"/>
      <c r="N57" s="10"/>
    </row>
    <row r="58" spans="9:14" s="3" customFormat="1" ht="13.5">
      <c r="I58" s="6"/>
      <c r="J58" s="6"/>
      <c r="N58" s="10"/>
    </row>
    <row r="59" spans="12:14" ht="13.5">
      <c r="L59" s="4"/>
      <c r="M59" s="3"/>
      <c r="N59" s="10"/>
    </row>
    <row r="60" spans="12:14" ht="13.5">
      <c r="L60" s="3"/>
      <c r="M60" s="3"/>
      <c r="N60" s="10"/>
    </row>
    <row r="61" spans="12:14" ht="13.5">
      <c r="L61" s="3"/>
      <c r="M61" s="3"/>
      <c r="N61" s="10"/>
    </row>
    <row r="62" spans="12:14" ht="13.5">
      <c r="L62" s="3"/>
      <c r="M62" s="3"/>
      <c r="N62" s="10"/>
    </row>
    <row r="63" ht="13.5">
      <c r="N63" s="10"/>
    </row>
    <row r="64" ht="13.5">
      <c r="N64" s="10"/>
    </row>
  </sheetData>
  <sheetProtection/>
  <mergeCells count="4">
    <mergeCell ref="L24:M24"/>
    <mergeCell ref="L35:M35"/>
    <mergeCell ref="F25:H25"/>
    <mergeCell ref="L11:M11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70"/>
  <sheetViews>
    <sheetView workbookViewId="0" topLeftCell="A8">
      <selection activeCell="E22" sqref="E22"/>
    </sheetView>
  </sheetViews>
  <sheetFormatPr defaultColWidth="11.57421875" defaultRowHeight="15"/>
  <cols>
    <col min="1" max="1" width="8.28125" style="14" customWidth="1"/>
    <col min="2" max="2" width="25.421875" style="16" customWidth="1"/>
    <col min="3" max="3" width="5.28125" style="16" customWidth="1"/>
    <col min="4" max="4" width="5.00390625" style="78" customWidth="1"/>
    <col min="5" max="5" width="10.421875" style="15" customWidth="1"/>
    <col min="6" max="6" width="6.8515625" style="14" customWidth="1"/>
    <col min="7" max="7" width="25.421875" style="16" customWidth="1"/>
    <col min="8" max="8" width="5.8515625" style="16" customWidth="1"/>
    <col min="9" max="9" width="5.28125" style="78" customWidth="1"/>
    <col min="10" max="10" width="10.8515625" style="15" customWidth="1"/>
    <col min="11" max="11" width="8.140625" style="14" customWidth="1"/>
    <col min="12" max="15" width="10.8515625" style="14" customWidth="1"/>
    <col min="16" max="16384" width="11.421875" style="16" customWidth="1"/>
  </cols>
  <sheetData>
    <row r="1" spans="1:11" s="14" customFormat="1" ht="15">
      <c r="A1" s="172"/>
      <c r="B1" s="173"/>
      <c r="C1" s="173"/>
      <c r="D1" s="183"/>
      <c r="E1" s="184"/>
      <c r="F1" s="173"/>
      <c r="G1" s="173"/>
      <c r="H1" s="173"/>
      <c r="I1" s="183"/>
      <c r="J1" s="184"/>
      <c r="K1" s="169"/>
    </row>
    <row r="2" spans="1:11" s="14" customFormat="1" ht="15">
      <c r="A2" s="174"/>
      <c r="B2" s="175"/>
      <c r="C2" s="175"/>
      <c r="D2" s="185"/>
      <c r="E2" s="186"/>
      <c r="F2" s="175"/>
      <c r="G2" s="175"/>
      <c r="H2" s="175"/>
      <c r="I2" s="185"/>
      <c r="J2" s="186"/>
      <c r="K2" s="187"/>
    </row>
    <row r="3" spans="1:11" ht="15">
      <c r="A3" s="174"/>
      <c r="B3" s="202" t="s">
        <v>81</v>
      </c>
      <c r="C3" s="203"/>
      <c r="D3" s="185"/>
      <c r="E3" s="186"/>
      <c r="F3" s="175"/>
      <c r="G3" s="175"/>
      <c r="H3" s="175"/>
      <c r="I3" s="185"/>
      <c r="J3" s="186"/>
      <c r="K3" s="201"/>
    </row>
    <row r="4" spans="1:11" ht="15">
      <c r="A4" s="174"/>
      <c r="B4" s="204" t="s">
        <v>89</v>
      </c>
      <c r="C4" s="205"/>
      <c r="D4" s="185"/>
      <c r="E4" s="186"/>
      <c r="F4" s="175"/>
      <c r="G4" s="175"/>
      <c r="H4" s="175"/>
      <c r="I4" s="185"/>
      <c r="J4" s="186"/>
      <c r="K4" s="201"/>
    </row>
    <row r="5" spans="1:11" ht="15">
      <c r="A5" s="174"/>
      <c r="B5" s="17" t="s">
        <v>89</v>
      </c>
      <c r="C5" s="12">
        <v>0</v>
      </c>
      <c r="D5" s="185"/>
      <c r="E5" s="186"/>
      <c r="F5" s="175"/>
      <c r="G5" s="175"/>
      <c r="H5" s="175"/>
      <c r="I5" s="185"/>
      <c r="J5" s="186"/>
      <c r="K5" s="201"/>
    </row>
    <row r="6" spans="1:11" s="14" customFormat="1" ht="15">
      <c r="A6" s="174"/>
      <c r="B6" s="188"/>
      <c r="C6" s="189"/>
      <c r="D6" s="185"/>
      <c r="E6" s="186"/>
      <c r="F6" s="175"/>
      <c r="G6" s="175"/>
      <c r="H6" s="175"/>
      <c r="I6" s="185"/>
      <c r="J6" s="186"/>
      <c r="K6" s="187"/>
    </row>
    <row r="7" spans="1:11" s="14" customFormat="1" ht="15">
      <c r="A7" s="174"/>
      <c r="B7" s="188"/>
      <c r="C7" s="189"/>
      <c r="D7" s="185"/>
      <c r="E7" s="186"/>
      <c r="F7" s="175"/>
      <c r="G7" s="175"/>
      <c r="H7" s="175"/>
      <c r="I7" s="185"/>
      <c r="J7" s="186"/>
      <c r="K7" s="170"/>
    </row>
    <row r="8" spans="1:11" s="14" customFormat="1" ht="15.75" thickBot="1">
      <c r="A8" s="174"/>
      <c r="B8" s="175"/>
      <c r="C8" s="175"/>
      <c r="D8" s="185"/>
      <c r="E8" s="186"/>
      <c r="F8" s="175"/>
      <c r="G8" s="175"/>
      <c r="H8" s="175"/>
      <c r="I8" s="185"/>
      <c r="J8" s="186"/>
      <c r="K8" s="170"/>
    </row>
    <row r="9" spans="1:11" ht="15">
      <c r="A9" s="174"/>
      <c r="B9" s="206" t="s">
        <v>22</v>
      </c>
      <c r="C9" s="206"/>
      <c r="D9" s="206"/>
      <c r="E9" s="206"/>
      <c r="F9" s="175"/>
      <c r="G9" s="207" t="s">
        <v>21</v>
      </c>
      <c r="H9" s="208"/>
      <c r="I9" s="208"/>
      <c r="J9" s="209"/>
      <c r="K9" s="170"/>
    </row>
    <row r="10" spans="1:11" ht="15">
      <c r="A10" s="174"/>
      <c r="B10" s="214"/>
      <c r="C10" s="214"/>
      <c r="D10" s="160" t="s">
        <v>172</v>
      </c>
      <c r="E10" s="161" t="s">
        <v>173</v>
      </c>
      <c r="F10" s="186"/>
      <c r="G10" s="216"/>
      <c r="H10" s="214"/>
      <c r="I10" s="160" t="s">
        <v>172</v>
      </c>
      <c r="J10" s="161" t="s">
        <v>173</v>
      </c>
      <c r="K10" s="170"/>
    </row>
    <row r="11" spans="1:11" ht="15">
      <c r="A11" s="174"/>
      <c r="B11" s="163" t="s">
        <v>38</v>
      </c>
      <c r="C11" s="18">
        <v>0</v>
      </c>
      <c r="D11" s="80">
        <v>0</v>
      </c>
      <c r="E11" s="79"/>
      <c r="F11" s="175"/>
      <c r="G11" s="163" t="s">
        <v>23</v>
      </c>
      <c r="H11" s="18">
        <v>0</v>
      </c>
      <c r="I11" s="80">
        <v>0</v>
      </c>
      <c r="J11" s="79"/>
      <c r="K11" s="170"/>
    </row>
    <row r="12" spans="1:11" ht="15">
      <c r="A12" s="174"/>
      <c r="B12" s="163" t="s">
        <v>39</v>
      </c>
      <c r="C12" s="18">
        <v>0</v>
      </c>
      <c r="D12" s="80">
        <v>0</v>
      </c>
      <c r="E12" s="79"/>
      <c r="F12" s="175"/>
      <c r="G12" s="163" t="s">
        <v>25</v>
      </c>
      <c r="H12" s="18">
        <v>0</v>
      </c>
      <c r="I12" s="80">
        <v>0</v>
      </c>
      <c r="J12" s="79"/>
      <c r="K12" s="170"/>
    </row>
    <row r="13" spans="1:11" ht="15">
      <c r="A13" s="174"/>
      <c r="B13" s="163" t="s">
        <v>40</v>
      </c>
      <c r="C13" s="18">
        <v>0</v>
      </c>
      <c r="D13" s="80">
        <v>0</v>
      </c>
      <c r="E13" s="79"/>
      <c r="F13" s="175"/>
      <c r="G13" s="163" t="s">
        <v>26</v>
      </c>
      <c r="H13" s="18">
        <v>0</v>
      </c>
      <c r="I13" s="80">
        <v>0</v>
      </c>
      <c r="J13" s="79"/>
      <c r="K13" s="170"/>
    </row>
    <row r="14" spans="1:11" ht="15">
      <c r="A14" s="174"/>
      <c r="B14" s="163" t="s">
        <v>41</v>
      </c>
      <c r="C14" s="18">
        <v>0</v>
      </c>
      <c r="D14" s="80">
        <v>0</v>
      </c>
      <c r="E14" s="79"/>
      <c r="F14" s="175"/>
      <c r="G14" s="163" t="s">
        <v>27</v>
      </c>
      <c r="H14" s="18">
        <v>0</v>
      </c>
      <c r="I14" s="80">
        <v>0</v>
      </c>
      <c r="J14" s="79"/>
      <c r="K14" s="170"/>
    </row>
    <row r="15" spans="1:11" ht="15">
      <c r="A15" s="174"/>
      <c r="B15" s="163" t="s">
        <v>42</v>
      </c>
      <c r="C15" s="18">
        <v>0</v>
      </c>
      <c r="D15" s="80">
        <v>0</v>
      </c>
      <c r="E15" s="79"/>
      <c r="F15" s="175"/>
      <c r="G15" s="163" t="s">
        <v>28</v>
      </c>
      <c r="H15" s="18">
        <v>0</v>
      </c>
      <c r="I15" s="80">
        <v>0</v>
      </c>
      <c r="J15" s="79"/>
      <c r="K15" s="170"/>
    </row>
    <row r="16" spans="1:11" ht="15">
      <c r="A16" s="174"/>
      <c r="B16" s="163" t="s">
        <v>43</v>
      </c>
      <c r="C16" s="18">
        <v>0</v>
      </c>
      <c r="D16" s="193">
        <v>0</v>
      </c>
      <c r="E16" s="51"/>
      <c r="F16" s="175"/>
      <c r="G16" s="163" t="s">
        <v>187</v>
      </c>
      <c r="H16" s="18">
        <v>0</v>
      </c>
      <c r="I16" s="80">
        <v>0</v>
      </c>
      <c r="J16" s="79"/>
      <c r="K16" s="170"/>
    </row>
    <row r="17" spans="1:11" ht="15">
      <c r="A17" s="174"/>
      <c r="B17" s="163" t="s">
        <v>44</v>
      </c>
      <c r="C17" s="18">
        <v>0</v>
      </c>
      <c r="D17" s="80">
        <v>0</v>
      </c>
      <c r="E17" s="79"/>
      <c r="F17" s="175"/>
      <c r="G17" s="163" t="s">
        <v>188</v>
      </c>
      <c r="H17" s="18">
        <v>0</v>
      </c>
      <c r="I17" s="80">
        <v>0</v>
      </c>
      <c r="J17" s="79"/>
      <c r="K17" s="170"/>
    </row>
    <row r="18" spans="1:11" ht="15">
      <c r="A18" s="174"/>
      <c r="B18" s="163" t="s">
        <v>45</v>
      </c>
      <c r="C18" s="18">
        <v>0</v>
      </c>
      <c r="D18" s="80">
        <v>0</v>
      </c>
      <c r="E18" s="79"/>
      <c r="F18" s="175"/>
      <c r="G18" s="163" t="s">
        <v>29</v>
      </c>
      <c r="H18" s="18">
        <v>0</v>
      </c>
      <c r="I18" s="80">
        <v>0</v>
      </c>
      <c r="J18" s="51"/>
      <c r="K18" s="170"/>
    </row>
    <row r="19" spans="1:11" ht="15">
      <c r="A19" s="174"/>
      <c r="B19" s="163" t="s">
        <v>46</v>
      </c>
      <c r="C19" s="18">
        <v>0</v>
      </c>
      <c r="D19" s="80">
        <v>0</v>
      </c>
      <c r="E19" s="79"/>
      <c r="F19" s="175"/>
      <c r="G19" s="163" t="s">
        <v>30</v>
      </c>
      <c r="H19" s="18">
        <v>0</v>
      </c>
      <c r="I19" s="80">
        <v>0</v>
      </c>
      <c r="J19" s="79"/>
      <c r="K19" s="170"/>
    </row>
    <row r="20" spans="1:11" ht="15">
      <c r="A20" s="174"/>
      <c r="B20" s="163" t="s">
        <v>47</v>
      </c>
      <c r="C20" s="18">
        <v>0</v>
      </c>
      <c r="D20" s="80">
        <v>0</v>
      </c>
      <c r="E20" s="79"/>
      <c r="F20" s="175"/>
      <c r="G20" s="163" t="s">
        <v>31</v>
      </c>
      <c r="H20" s="18">
        <v>0</v>
      </c>
      <c r="I20" s="80">
        <v>0</v>
      </c>
      <c r="J20" s="79"/>
      <c r="K20" s="170"/>
    </row>
    <row r="21" spans="1:11" ht="15">
      <c r="A21" s="174"/>
      <c r="B21" s="163" t="s">
        <v>48</v>
      </c>
      <c r="C21" s="18">
        <v>0</v>
      </c>
      <c r="D21" s="80">
        <v>0</v>
      </c>
      <c r="E21" s="79"/>
      <c r="F21" s="175"/>
      <c r="G21" s="163" t="s">
        <v>32</v>
      </c>
      <c r="H21" s="18">
        <v>0</v>
      </c>
      <c r="I21" s="80">
        <v>0</v>
      </c>
      <c r="J21" s="79"/>
      <c r="K21" s="170"/>
    </row>
    <row r="22" spans="1:11" ht="15">
      <c r="A22" s="174"/>
      <c r="B22" s="163" t="s">
        <v>49</v>
      </c>
      <c r="C22" s="18">
        <v>0</v>
      </c>
      <c r="D22" s="80">
        <v>0</v>
      </c>
      <c r="E22" s="79"/>
      <c r="F22" s="175"/>
      <c r="G22" s="164" t="s">
        <v>165</v>
      </c>
      <c r="H22" s="18">
        <v>0</v>
      </c>
      <c r="I22" s="80">
        <v>0</v>
      </c>
      <c r="J22" s="79"/>
      <c r="K22" s="170"/>
    </row>
    <row r="23" spans="1:11" ht="15">
      <c r="A23" s="174"/>
      <c r="B23" s="163" t="s">
        <v>167</v>
      </c>
      <c r="C23" s="18">
        <v>0</v>
      </c>
      <c r="D23" s="80">
        <v>0</v>
      </c>
      <c r="E23" s="79"/>
      <c r="F23" s="175"/>
      <c r="G23" s="163" t="s">
        <v>166</v>
      </c>
      <c r="H23" s="18">
        <v>0</v>
      </c>
      <c r="I23" s="80">
        <v>0</v>
      </c>
      <c r="J23" s="79"/>
      <c r="K23" s="170"/>
    </row>
    <row r="24" spans="1:11" ht="15">
      <c r="A24" s="174"/>
      <c r="B24" s="163" t="s">
        <v>113</v>
      </c>
      <c r="C24" s="18">
        <v>0</v>
      </c>
      <c r="D24" s="80">
        <v>0</v>
      </c>
      <c r="E24" s="79"/>
      <c r="F24" s="175"/>
      <c r="G24" s="163" t="s">
        <v>112</v>
      </c>
      <c r="H24" s="18">
        <v>0</v>
      </c>
      <c r="I24" s="80">
        <v>0</v>
      </c>
      <c r="J24" s="79"/>
      <c r="K24" s="170"/>
    </row>
    <row r="25" spans="1:11" ht="15">
      <c r="A25" s="174"/>
      <c r="B25" s="163" t="s">
        <v>114</v>
      </c>
      <c r="C25" s="18">
        <v>0</v>
      </c>
      <c r="D25" s="80">
        <v>0</v>
      </c>
      <c r="E25" s="79"/>
      <c r="F25" s="175"/>
      <c r="G25" s="163" t="s">
        <v>33</v>
      </c>
      <c r="H25" s="18">
        <v>0</v>
      </c>
      <c r="I25" s="80">
        <v>0</v>
      </c>
      <c r="J25" s="79"/>
      <c r="K25" s="170"/>
    </row>
    <row r="26" spans="1:11" ht="15">
      <c r="A26" s="174"/>
      <c r="B26" s="163" t="s">
        <v>50</v>
      </c>
      <c r="C26" s="18">
        <v>0</v>
      </c>
      <c r="D26" s="80">
        <v>0</v>
      </c>
      <c r="E26" s="79"/>
      <c r="F26" s="175"/>
      <c r="G26" s="163" t="s">
        <v>34</v>
      </c>
      <c r="H26" s="18">
        <v>0</v>
      </c>
      <c r="I26" s="80">
        <v>0</v>
      </c>
      <c r="J26" s="79"/>
      <c r="K26" s="170"/>
    </row>
    <row r="27" spans="1:11" ht="15">
      <c r="A27" s="174"/>
      <c r="B27" s="163" t="s">
        <v>102</v>
      </c>
      <c r="C27" s="18">
        <v>0</v>
      </c>
      <c r="D27" s="80">
        <v>0</v>
      </c>
      <c r="E27" s="79"/>
      <c r="F27" s="175"/>
      <c r="G27" s="163" t="s">
        <v>35</v>
      </c>
      <c r="H27" s="18">
        <v>0</v>
      </c>
      <c r="I27" s="80">
        <v>0</v>
      </c>
      <c r="J27" s="79"/>
      <c r="K27" s="170"/>
    </row>
    <row r="28" spans="1:11" ht="15">
      <c r="A28" s="174"/>
      <c r="B28" s="163" t="s">
        <v>51</v>
      </c>
      <c r="C28" s="18">
        <v>0</v>
      </c>
      <c r="D28" s="80">
        <v>0</v>
      </c>
      <c r="E28" s="79"/>
      <c r="F28" s="175"/>
      <c r="G28" s="163" t="s">
        <v>36</v>
      </c>
      <c r="H28" s="18">
        <v>0</v>
      </c>
      <c r="I28" s="80">
        <v>0</v>
      </c>
      <c r="J28" s="79"/>
      <c r="K28" s="170"/>
    </row>
    <row r="29" spans="1:11" ht="15">
      <c r="A29" s="174"/>
      <c r="B29" s="163" t="s">
        <v>52</v>
      </c>
      <c r="C29" s="18">
        <v>0</v>
      </c>
      <c r="D29" s="80">
        <v>0</v>
      </c>
      <c r="E29" s="79"/>
      <c r="F29" s="175"/>
      <c r="G29" s="163" t="s">
        <v>37</v>
      </c>
      <c r="H29" s="18">
        <v>0</v>
      </c>
      <c r="I29" s="80">
        <v>0</v>
      </c>
      <c r="J29" s="79"/>
      <c r="K29" s="170"/>
    </row>
    <row r="30" spans="1:11" ht="15">
      <c r="A30" s="174"/>
      <c r="B30" s="163" t="s">
        <v>53</v>
      </c>
      <c r="C30" s="18">
        <v>0</v>
      </c>
      <c r="D30" s="80">
        <v>0</v>
      </c>
      <c r="E30" s="79"/>
      <c r="F30" s="175"/>
      <c r="G30" s="163" t="s">
        <v>144</v>
      </c>
      <c r="H30" s="18">
        <v>0</v>
      </c>
      <c r="I30" s="80">
        <v>0</v>
      </c>
      <c r="J30" s="79"/>
      <c r="K30" s="170"/>
    </row>
    <row r="31" spans="1:11" ht="15.75">
      <c r="A31" s="174"/>
      <c r="B31" s="175"/>
      <c r="C31" s="162">
        <f>SUM(C11:C30)</f>
        <v>0</v>
      </c>
      <c r="D31" s="185"/>
      <c r="E31" s="186"/>
      <c r="F31" s="175"/>
      <c r="G31" s="163" t="s">
        <v>164</v>
      </c>
      <c r="H31" s="18">
        <v>0</v>
      </c>
      <c r="I31" s="80">
        <v>0</v>
      </c>
      <c r="J31" s="79"/>
      <c r="K31" s="170"/>
    </row>
    <row r="32" spans="1:11" ht="15.75">
      <c r="A32" s="174"/>
      <c r="B32" s="175"/>
      <c r="C32" s="175"/>
      <c r="D32" s="185"/>
      <c r="E32" s="186"/>
      <c r="F32" s="175"/>
      <c r="G32" s="175"/>
      <c r="H32" s="162">
        <f>SUM(H11:H31)</f>
        <v>0</v>
      </c>
      <c r="I32" s="185"/>
      <c r="J32" s="186"/>
      <c r="K32" s="170"/>
    </row>
    <row r="33" spans="1:11" ht="15.75" thickBot="1">
      <c r="A33" s="174"/>
      <c r="B33" s="175"/>
      <c r="C33" s="175"/>
      <c r="D33" s="185"/>
      <c r="E33" s="186"/>
      <c r="F33" s="175"/>
      <c r="G33" s="175"/>
      <c r="H33" s="175"/>
      <c r="I33" s="185"/>
      <c r="J33" s="186"/>
      <c r="K33" s="170"/>
    </row>
    <row r="34" spans="1:11" ht="15">
      <c r="A34" s="174"/>
      <c r="B34" s="206" t="s">
        <v>3</v>
      </c>
      <c r="C34" s="206"/>
      <c r="D34" s="206"/>
      <c r="E34" s="206"/>
      <c r="F34" s="175"/>
      <c r="G34" s="210" t="s">
        <v>109</v>
      </c>
      <c r="H34" s="211"/>
      <c r="I34" s="211"/>
      <c r="J34" s="212"/>
      <c r="K34" s="170"/>
    </row>
    <row r="35" spans="1:11" ht="15">
      <c r="A35" s="174"/>
      <c r="B35" s="215" t="s">
        <v>142</v>
      </c>
      <c r="C35" s="215"/>
      <c r="D35" s="160" t="s">
        <v>172</v>
      </c>
      <c r="E35" s="161" t="s">
        <v>173</v>
      </c>
      <c r="F35" s="186"/>
      <c r="G35" s="213" t="s">
        <v>143</v>
      </c>
      <c r="H35" s="213"/>
      <c r="I35" s="160" t="s">
        <v>172</v>
      </c>
      <c r="J35" s="161" t="s">
        <v>173</v>
      </c>
      <c r="K35" s="170"/>
    </row>
    <row r="36" spans="1:11" ht="15">
      <c r="A36" s="174"/>
      <c r="B36" s="163" t="s">
        <v>54</v>
      </c>
      <c r="C36" s="18">
        <v>0</v>
      </c>
      <c r="D36" s="77">
        <v>0</v>
      </c>
      <c r="E36" s="79"/>
      <c r="F36" s="175"/>
      <c r="G36" s="163" t="s">
        <v>69</v>
      </c>
      <c r="H36" s="18">
        <v>0</v>
      </c>
      <c r="I36" s="77">
        <v>0</v>
      </c>
      <c r="J36" s="79"/>
      <c r="K36" s="170"/>
    </row>
    <row r="37" spans="1:11" ht="15">
      <c r="A37" s="174"/>
      <c r="B37" s="163" t="s">
        <v>55</v>
      </c>
      <c r="C37" s="18">
        <v>0</v>
      </c>
      <c r="D37" s="77">
        <v>0</v>
      </c>
      <c r="E37" s="79"/>
      <c r="F37" s="175"/>
      <c r="G37" s="163" t="s">
        <v>24</v>
      </c>
      <c r="H37" s="18">
        <v>0</v>
      </c>
      <c r="I37" s="77">
        <v>0</v>
      </c>
      <c r="J37" s="79"/>
      <c r="K37" s="170"/>
    </row>
    <row r="38" spans="1:11" ht="15">
      <c r="A38" s="174"/>
      <c r="B38" s="163" t="s">
        <v>56</v>
      </c>
      <c r="C38" s="18">
        <v>0</v>
      </c>
      <c r="D38" s="77">
        <v>0</v>
      </c>
      <c r="E38" s="79"/>
      <c r="F38" s="175"/>
      <c r="G38" s="163" t="s">
        <v>0</v>
      </c>
      <c r="H38" s="18">
        <v>0</v>
      </c>
      <c r="I38" s="77">
        <v>0</v>
      </c>
      <c r="J38" s="79"/>
      <c r="K38" s="170"/>
    </row>
    <row r="39" spans="1:11" ht="15">
      <c r="A39" s="174"/>
      <c r="B39" s="163" t="s">
        <v>57</v>
      </c>
      <c r="C39" s="18">
        <v>0</v>
      </c>
      <c r="D39" s="77">
        <v>0</v>
      </c>
      <c r="E39" s="79"/>
      <c r="F39" s="175"/>
      <c r="G39" s="163" t="s">
        <v>70</v>
      </c>
      <c r="H39" s="18">
        <v>0</v>
      </c>
      <c r="I39" s="77">
        <v>0</v>
      </c>
      <c r="J39" s="79"/>
      <c r="K39" s="170"/>
    </row>
    <row r="40" spans="1:11" ht="15">
      <c r="A40" s="174"/>
      <c r="B40" s="163" t="s">
        <v>58</v>
      </c>
      <c r="C40" s="18">
        <v>0</v>
      </c>
      <c r="D40" s="77">
        <v>0</v>
      </c>
      <c r="E40" s="79"/>
      <c r="F40" s="175"/>
      <c r="G40" s="163" t="s">
        <v>71</v>
      </c>
      <c r="H40" s="18">
        <v>0</v>
      </c>
      <c r="I40" s="77">
        <v>0</v>
      </c>
      <c r="J40" s="79"/>
      <c r="K40" s="170"/>
    </row>
    <row r="41" spans="1:11" ht="15">
      <c r="A41" s="174"/>
      <c r="B41" s="163" t="s">
        <v>59</v>
      </c>
      <c r="C41" s="18">
        <v>0</v>
      </c>
      <c r="D41" s="77">
        <v>0</v>
      </c>
      <c r="E41" s="51"/>
      <c r="F41" s="175"/>
      <c r="G41" s="163" t="s">
        <v>103</v>
      </c>
      <c r="H41" s="18">
        <v>0</v>
      </c>
      <c r="I41" s="77">
        <v>0</v>
      </c>
      <c r="J41" s="79"/>
      <c r="K41" s="170"/>
    </row>
    <row r="42" spans="1:11" ht="15">
      <c r="A42" s="174"/>
      <c r="B42" s="163" t="s">
        <v>60</v>
      </c>
      <c r="C42" s="18">
        <v>0</v>
      </c>
      <c r="D42" s="77">
        <v>0</v>
      </c>
      <c r="E42" s="79"/>
      <c r="F42" s="175"/>
      <c r="G42" s="163" t="s">
        <v>72</v>
      </c>
      <c r="H42" s="18">
        <v>0</v>
      </c>
      <c r="I42" s="77">
        <v>0</v>
      </c>
      <c r="J42" s="79"/>
      <c r="K42" s="170"/>
    </row>
    <row r="43" spans="1:11" ht="15">
      <c r="A43" s="174"/>
      <c r="B43" s="163" t="s">
        <v>61</v>
      </c>
      <c r="C43" s="18">
        <v>0</v>
      </c>
      <c r="D43" s="77">
        <v>0</v>
      </c>
      <c r="E43" s="79"/>
      <c r="F43" s="175"/>
      <c r="G43" s="163" t="s">
        <v>104</v>
      </c>
      <c r="H43" s="18">
        <v>0</v>
      </c>
      <c r="I43" s="77">
        <v>0</v>
      </c>
      <c r="J43" s="79"/>
      <c r="K43" s="170"/>
    </row>
    <row r="44" spans="1:11" ht="15">
      <c r="A44" s="174"/>
      <c r="B44" s="163" t="s">
        <v>62</v>
      </c>
      <c r="C44" s="18">
        <v>0</v>
      </c>
      <c r="D44" s="77">
        <v>0</v>
      </c>
      <c r="E44" s="79"/>
      <c r="F44" s="175"/>
      <c r="G44" s="163" t="s">
        <v>73</v>
      </c>
      <c r="H44" s="18">
        <v>0</v>
      </c>
      <c r="I44" s="77">
        <v>0</v>
      </c>
      <c r="J44" s="79"/>
      <c r="K44" s="170"/>
    </row>
    <row r="45" spans="1:11" ht="15">
      <c r="A45" s="174"/>
      <c r="B45" s="163" t="s">
        <v>63</v>
      </c>
      <c r="C45" s="18">
        <v>0</v>
      </c>
      <c r="D45" s="77">
        <v>0</v>
      </c>
      <c r="E45" s="79"/>
      <c r="F45" s="175"/>
      <c r="G45" s="163" t="s">
        <v>1</v>
      </c>
      <c r="H45" s="18">
        <v>0</v>
      </c>
      <c r="I45" s="77">
        <v>0</v>
      </c>
      <c r="J45" s="79"/>
      <c r="K45" s="170"/>
    </row>
    <row r="46" spans="1:11" ht="15">
      <c r="A46" s="174"/>
      <c r="B46" s="163" t="s">
        <v>64</v>
      </c>
      <c r="C46" s="18">
        <v>0</v>
      </c>
      <c r="D46" s="77">
        <v>0</v>
      </c>
      <c r="E46" s="79"/>
      <c r="F46" s="175"/>
      <c r="G46" s="163" t="s">
        <v>2</v>
      </c>
      <c r="H46" s="18">
        <v>0</v>
      </c>
      <c r="I46" s="193">
        <v>0</v>
      </c>
      <c r="J46" s="79"/>
      <c r="K46" s="170"/>
    </row>
    <row r="47" spans="1:11" ht="15">
      <c r="A47" s="174"/>
      <c r="B47" s="163" t="s">
        <v>65</v>
      </c>
      <c r="C47" s="18">
        <v>0</v>
      </c>
      <c r="D47" s="77">
        <v>0</v>
      </c>
      <c r="E47" s="79"/>
      <c r="F47" s="175"/>
      <c r="G47" s="163" t="s">
        <v>105</v>
      </c>
      <c r="H47" s="18">
        <v>0</v>
      </c>
      <c r="I47" s="77">
        <v>0</v>
      </c>
      <c r="J47" s="79"/>
      <c r="K47" s="170"/>
    </row>
    <row r="48" spans="1:11" ht="15">
      <c r="A48" s="174"/>
      <c r="B48" s="163" t="s">
        <v>66</v>
      </c>
      <c r="C48" s="18">
        <v>0</v>
      </c>
      <c r="D48" s="77">
        <v>0</v>
      </c>
      <c r="E48" s="79"/>
      <c r="F48" s="175"/>
      <c r="G48" s="163" t="s">
        <v>115</v>
      </c>
      <c r="H48" s="18">
        <v>0</v>
      </c>
      <c r="I48" s="77">
        <v>0</v>
      </c>
      <c r="J48" s="79"/>
      <c r="K48" s="170"/>
    </row>
    <row r="49" spans="1:11" ht="15">
      <c r="A49" s="174"/>
      <c r="B49" s="163" t="s">
        <v>67</v>
      </c>
      <c r="C49" s="18">
        <v>0</v>
      </c>
      <c r="D49" s="77">
        <v>0</v>
      </c>
      <c r="E49" s="79"/>
      <c r="F49" s="175"/>
      <c r="G49" s="175"/>
      <c r="H49" s="162">
        <f>SUM(H36:H48)</f>
        <v>0</v>
      </c>
      <c r="I49" s="185"/>
      <c r="J49" s="186"/>
      <c r="K49" s="170"/>
    </row>
    <row r="50" spans="1:11" ht="13.5">
      <c r="A50" s="174"/>
      <c r="B50" s="163" t="s">
        <v>68</v>
      </c>
      <c r="C50" s="18">
        <v>0</v>
      </c>
      <c r="D50" s="77">
        <v>0</v>
      </c>
      <c r="E50" s="79"/>
      <c r="F50" s="175"/>
      <c r="G50" s="175"/>
      <c r="H50" s="175"/>
      <c r="I50" s="185"/>
      <c r="J50" s="186"/>
      <c r="K50" s="170"/>
    </row>
    <row r="51" spans="1:11" ht="15">
      <c r="A51" s="174"/>
      <c r="B51" s="175"/>
      <c r="C51" s="162">
        <f>SUM(C36:C50)</f>
        <v>0</v>
      </c>
      <c r="D51" s="185"/>
      <c r="E51" s="186"/>
      <c r="F51" s="175"/>
      <c r="G51" s="175"/>
      <c r="H51" s="175"/>
      <c r="I51" s="185"/>
      <c r="J51" s="186"/>
      <c r="K51" s="170"/>
    </row>
    <row r="52" spans="1:11" s="14" customFormat="1" ht="13.5">
      <c r="A52" s="174"/>
      <c r="B52" s="175"/>
      <c r="C52" s="175"/>
      <c r="D52" s="185"/>
      <c r="E52" s="186"/>
      <c r="F52" s="175"/>
      <c r="G52" s="175"/>
      <c r="H52" s="175"/>
      <c r="I52" s="185"/>
      <c r="J52" s="186"/>
      <c r="K52" s="170"/>
    </row>
    <row r="53" spans="1:11" s="14" customFormat="1" ht="13.5">
      <c r="A53" s="174"/>
      <c r="B53" s="175"/>
      <c r="C53" s="175"/>
      <c r="D53" s="185"/>
      <c r="E53" s="186"/>
      <c r="F53" s="175"/>
      <c r="G53" s="175"/>
      <c r="H53" s="175"/>
      <c r="I53" s="185"/>
      <c r="J53" s="186"/>
      <c r="K53" s="170"/>
    </row>
    <row r="54" spans="1:11" s="14" customFormat="1" ht="15" thickBot="1">
      <c r="A54" s="176"/>
      <c r="B54" s="177"/>
      <c r="C54" s="177"/>
      <c r="D54" s="190"/>
      <c r="E54" s="191"/>
      <c r="F54" s="177"/>
      <c r="G54" s="177"/>
      <c r="H54" s="177"/>
      <c r="I54" s="190"/>
      <c r="J54" s="191"/>
      <c r="K54" s="171"/>
    </row>
    <row r="55" spans="4:10" s="14" customFormat="1" ht="13.5">
      <c r="D55" s="78"/>
      <c r="E55" s="15"/>
      <c r="I55" s="78"/>
      <c r="J55" s="15"/>
    </row>
    <row r="56" spans="4:10" s="14" customFormat="1" ht="13.5">
      <c r="D56" s="78"/>
      <c r="E56" s="15"/>
      <c r="I56" s="78"/>
      <c r="J56" s="15"/>
    </row>
    <row r="57" spans="4:10" s="14" customFormat="1" ht="13.5">
      <c r="D57" s="78"/>
      <c r="E57" s="15"/>
      <c r="I57" s="78"/>
      <c r="J57" s="15"/>
    </row>
    <row r="58" spans="4:10" s="14" customFormat="1" ht="13.5">
      <c r="D58" s="78"/>
      <c r="E58" s="15"/>
      <c r="I58" s="78"/>
      <c r="J58" s="15"/>
    </row>
    <row r="59" spans="4:10" s="14" customFormat="1" ht="13.5">
      <c r="D59" s="78"/>
      <c r="E59" s="15"/>
      <c r="I59" s="78"/>
      <c r="J59" s="15"/>
    </row>
    <row r="60" spans="4:10" s="14" customFormat="1" ht="13.5">
      <c r="D60" s="78"/>
      <c r="E60" s="15"/>
      <c r="I60" s="78"/>
      <c r="J60" s="15"/>
    </row>
    <row r="61" spans="4:10" s="14" customFormat="1" ht="13.5">
      <c r="D61" s="78"/>
      <c r="E61" s="15"/>
      <c r="I61" s="78"/>
      <c r="J61" s="15"/>
    </row>
    <row r="62" spans="4:10" s="14" customFormat="1" ht="13.5">
      <c r="D62" s="78"/>
      <c r="E62" s="15"/>
      <c r="I62" s="78"/>
      <c r="J62" s="15"/>
    </row>
    <row r="63" spans="4:10" s="14" customFormat="1" ht="13.5">
      <c r="D63" s="78"/>
      <c r="E63" s="15"/>
      <c r="I63" s="78"/>
      <c r="J63" s="15"/>
    </row>
    <row r="64" spans="4:10" s="14" customFormat="1" ht="13.5">
      <c r="D64" s="78"/>
      <c r="E64" s="15"/>
      <c r="I64" s="78"/>
      <c r="J64" s="15"/>
    </row>
    <row r="65" spans="4:10" s="14" customFormat="1" ht="13.5">
      <c r="D65" s="78"/>
      <c r="E65" s="15"/>
      <c r="I65" s="78"/>
      <c r="J65" s="15"/>
    </row>
    <row r="66" spans="4:10" s="14" customFormat="1" ht="13.5">
      <c r="D66" s="78"/>
      <c r="E66" s="15"/>
      <c r="I66" s="78"/>
      <c r="J66" s="15"/>
    </row>
    <row r="67" spans="4:10" s="14" customFormat="1" ht="13.5">
      <c r="D67" s="78"/>
      <c r="E67" s="15"/>
      <c r="I67" s="78"/>
      <c r="J67" s="15"/>
    </row>
    <row r="68" spans="4:10" s="14" customFormat="1" ht="13.5">
      <c r="D68" s="78"/>
      <c r="E68" s="15"/>
      <c r="I68" s="78"/>
      <c r="J68" s="15"/>
    </row>
    <row r="69" spans="4:10" s="14" customFormat="1" ht="13.5">
      <c r="D69" s="78"/>
      <c r="E69" s="15"/>
      <c r="I69" s="78"/>
      <c r="J69" s="15"/>
    </row>
    <row r="70" spans="4:10" s="14" customFormat="1" ht="13.5">
      <c r="D70" s="78"/>
      <c r="E70" s="15"/>
      <c r="I70" s="78"/>
      <c r="J70" s="15"/>
    </row>
  </sheetData>
  <sheetProtection/>
  <mergeCells count="11">
    <mergeCell ref="G35:H35"/>
    <mergeCell ref="B10:C10"/>
    <mergeCell ref="B35:C35"/>
    <mergeCell ref="G10:H10"/>
    <mergeCell ref="K3:K5"/>
    <mergeCell ref="B3:C3"/>
    <mergeCell ref="B4:C4"/>
    <mergeCell ref="B9:E9"/>
    <mergeCell ref="G9:J9"/>
    <mergeCell ref="B34:E34"/>
    <mergeCell ref="G34:J34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29"/>
  <sheetViews>
    <sheetView workbookViewId="0" topLeftCell="A1">
      <selection activeCell="A2" sqref="A2:IV2"/>
    </sheetView>
  </sheetViews>
  <sheetFormatPr defaultColWidth="11.57421875" defaultRowHeight="15"/>
  <cols>
    <col min="1" max="1" width="10.8515625" style="14" customWidth="1"/>
    <col min="2" max="2" width="28.421875" style="16" customWidth="1"/>
    <col min="3" max="3" width="5.421875" style="16" customWidth="1"/>
    <col min="4" max="4" width="10.8515625" style="14" customWidth="1"/>
    <col min="5" max="5" width="31.421875" style="16" customWidth="1"/>
    <col min="6" max="6" width="5.421875" style="16" customWidth="1"/>
    <col min="7" max="14" width="10.8515625" style="14" customWidth="1"/>
    <col min="15" max="16384" width="11.421875" style="16" customWidth="1"/>
  </cols>
  <sheetData>
    <row r="1" spans="1:7" s="14" customFormat="1" ht="13.5">
      <c r="A1" s="172"/>
      <c r="B1" s="173"/>
      <c r="C1" s="173"/>
      <c r="D1" s="173"/>
      <c r="E1" s="173"/>
      <c r="F1" s="173"/>
      <c r="G1" s="169"/>
    </row>
    <row r="2" spans="1:7" s="14" customFormat="1" ht="27.75" customHeight="1">
      <c r="A2" s="174"/>
      <c r="B2" s="219" t="s">
        <v>202</v>
      </c>
      <c r="C2" s="219"/>
      <c r="D2" s="219"/>
      <c r="E2" s="219"/>
      <c r="F2" s="219"/>
      <c r="G2" s="170"/>
    </row>
    <row r="3" spans="1:7" s="14" customFormat="1" ht="13.5" customHeight="1">
      <c r="A3" s="174"/>
      <c r="B3" s="175"/>
      <c r="C3" s="175"/>
      <c r="D3" s="175"/>
      <c r="E3" s="175"/>
      <c r="F3" s="175"/>
      <c r="G3" s="170"/>
    </row>
    <row r="4" spans="1:7" ht="13.5">
      <c r="A4" s="174"/>
      <c r="B4" s="52" t="s">
        <v>196</v>
      </c>
      <c r="C4" s="11" t="s">
        <v>97</v>
      </c>
      <c r="D4" s="111"/>
      <c r="E4" s="52" t="s">
        <v>197</v>
      </c>
      <c r="F4" s="11" t="s">
        <v>97</v>
      </c>
      <c r="G4" s="104"/>
    </row>
    <row r="5" spans="1:7" ht="13.5">
      <c r="A5" s="174"/>
      <c r="B5" s="217" t="s">
        <v>168</v>
      </c>
      <c r="C5" s="218"/>
      <c r="D5" s="111"/>
      <c r="E5" s="217" t="s">
        <v>168</v>
      </c>
      <c r="F5" s="218"/>
      <c r="G5" s="104"/>
    </row>
    <row r="6" spans="1:7" ht="13.5">
      <c r="A6" s="174"/>
      <c r="B6" s="217" t="s">
        <v>169</v>
      </c>
      <c r="C6" s="218"/>
      <c r="D6" s="111"/>
      <c r="E6" s="217" t="s">
        <v>169</v>
      </c>
      <c r="F6" s="218"/>
      <c r="G6" s="104"/>
    </row>
    <row r="7" spans="1:7" ht="13.5">
      <c r="A7" s="174"/>
      <c r="B7" s="165"/>
      <c r="C7" s="12"/>
      <c r="D7" s="111"/>
      <c r="E7" s="166"/>
      <c r="F7" s="12"/>
      <c r="G7" s="104"/>
    </row>
    <row r="8" spans="1:7" ht="13.5">
      <c r="A8" s="174"/>
      <c r="B8" s="165"/>
      <c r="C8" s="12"/>
      <c r="D8" s="111"/>
      <c r="E8" s="167"/>
      <c r="F8" s="12"/>
      <c r="G8" s="104"/>
    </row>
    <row r="9" spans="1:7" ht="13.5">
      <c r="A9" s="174"/>
      <c r="B9" s="165"/>
      <c r="C9" s="12"/>
      <c r="D9" s="111"/>
      <c r="E9" s="167"/>
      <c r="F9" s="12"/>
      <c r="G9" s="104"/>
    </row>
    <row r="10" spans="1:7" ht="13.5">
      <c r="A10" s="174"/>
      <c r="B10" s="165"/>
      <c r="C10" s="12"/>
      <c r="D10" s="111"/>
      <c r="E10" s="167"/>
      <c r="F10" s="12"/>
      <c r="G10" s="104"/>
    </row>
    <row r="11" spans="1:7" ht="13.5">
      <c r="A11" s="174"/>
      <c r="B11" s="165"/>
      <c r="C11" s="12"/>
      <c r="D11" s="111"/>
      <c r="E11" s="166"/>
      <c r="F11" s="12"/>
      <c r="G11" s="104"/>
    </row>
    <row r="12" spans="1:7" ht="13.5">
      <c r="A12" s="174"/>
      <c r="B12" s="165"/>
      <c r="C12" s="12">
        <v>0</v>
      </c>
      <c r="D12" s="111"/>
      <c r="E12" s="166"/>
      <c r="F12" s="12">
        <v>0</v>
      </c>
      <c r="G12" s="104"/>
    </row>
    <row r="13" spans="1:7" ht="15">
      <c r="A13" s="174"/>
      <c r="B13" s="54" t="s">
        <v>82</v>
      </c>
      <c r="C13" s="20">
        <f>SUM(C7:C12)</f>
        <v>0</v>
      </c>
      <c r="D13" s="111"/>
      <c r="E13" s="53" t="s">
        <v>82</v>
      </c>
      <c r="F13" s="20">
        <f>SUM(F7:F12)</f>
        <v>0</v>
      </c>
      <c r="G13" s="104"/>
    </row>
    <row r="14" spans="1:7" s="14" customFormat="1" ht="13.5">
      <c r="A14" s="174"/>
      <c r="B14" s="118"/>
      <c r="C14" s="111"/>
      <c r="D14" s="111"/>
      <c r="E14" s="111"/>
      <c r="F14" s="111"/>
      <c r="G14" s="104"/>
    </row>
    <row r="15" spans="1:7" s="14" customFormat="1" ht="13.5">
      <c r="A15" s="174"/>
      <c r="B15" s="180" t="s">
        <v>189</v>
      </c>
      <c r="C15" s="181"/>
      <c r="D15" s="111"/>
      <c r="E15" s="111"/>
      <c r="F15" s="111"/>
      <c r="G15" s="104"/>
    </row>
    <row r="16" spans="1:7" s="14" customFormat="1" ht="13.5">
      <c r="A16" s="174"/>
      <c r="B16" s="165"/>
      <c r="C16" s="12"/>
      <c r="D16" s="111"/>
      <c r="E16" s="111"/>
      <c r="F16" s="111"/>
      <c r="G16" s="104"/>
    </row>
    <row r="17" spans="1:7" s="14" customFormat="1" ht="13.5">
      <c r="A17" s="174"/>
      <c r="B17" s="165"/>
      <c r="C17" s="12"/>
      <c r="D17" s="111"/>
      <c r="E17" s="111"/>
      <c r="F17" s="111"/>
      <c r="G17" s="104"/>
    </row>
    <row r="18" spans="1:7" s="14" customFormat="1" ht="13.5">
      <c r="A18" s="174"/>
      <c r="B18" s="165"/>
      <c r="C18" s="12"/>
      <c r="D18" s="175"/>
      <c r="E18" s="175"/>
      <c r="F18" s="175"/>
      <c r="G18" s="170"/>
    </row>
    <row r="19" spans="1:7" s="14" customFormat="1" ht="13.5">
      <c r="A19" s="174"/>
      <c r="B19" s="165"/>
      <c r="C19" s="12"/>
      <c r="D19" s="175"/>
      <c r="E19" s="175"/>
      <c r="F19" s="175"/>
      <c r="G19" s="170"/>
    </row>
    <row r="20" spans="1:7" s="14" customFormat="1" ht="13.5">
      <c r="A20" s="174"/>
      <c r="B20" s="165"/>
      <c r="C20" s="12"/>
      <c r="D20" s="175"/>
      <c r="E20" s="175"/>
      <c r="F20" s="175"/>
      <c r="G20" s="170"/>
    </row>
    <row r="21" spans="1:7" s="14" customFormat="1" ht="13.5">
      <c r="A21" s="174"/>
      <c r="B21" s="165"/>
      <c r="C21" s="12"/>
      <c r="D21" s="175"/>
      <c r="E21" s="175"/>
      <c r="F21" s="175"/>
      <c r="G21" s="170"/>
    </row>
    <row r="22" spans="1:7" s="14" customFormat="1" ht="13.5">
      <c r="A22" s="174"/>
      <c r="B22" s="165"/>
      <c r="C22" s="12"/>
      <c r="D22" s="175"/>
      <c r="E22" s="175"/>
      <c r="F22" s="175"/>
      <c r="G22" s="170"/>
    </row>
    <row r="23" spans="1:7" s="14" customFormat="1" ht="13.5">
      <c r="A23" s="174"/>
      <c r="B23" s="165"/>
      <c r="C23" s="12"/>
      <c r="D23" s="175"/>
      <c r="E23" s="175"/>
      <c r="F23" s="175"/>
      <c r="G23" s="170"/>
    </row>
    <row r="24" spans="1:7" s="14" customFormat="1" ht="13.5">
      <c r="A24" s="174"/>
      <c r="B24" s="165"/>
      <c r="C24" s="12"/>
      <c r="D24" s="175"/>
      <c r="E24" s="175"/>
      <c r="F24" s="175"/>
      <c r="G24" s="170"/>
    </row>
    <row r="25" spans="1:7" s="14" customFormat="1" ht="13.5">
      <c r="A25" s="174"/>
      <c r="B25" s="165"/>
      <c r="C25" s="12"/>
      <c r="D25" s="175"/>
      <c r="E25" s="175"/>
      <c r="F25" s="175"/>
      <c r="G25" s="170"/>
    </row>
    <row r="26" spans="1:7" s="14" customFormat="1" ht="13.5">
      <c r="A26" s="174"/>
      <c r="B26" s="182"/>
      <c r="C26" s="182"/>
      <c r="D26" s="175"/>
      <c r="E26" s="175"/>
      <c r="F26" s="175"/>
      <c r="G26" s="170"/>
    </row>
    <row r="27" spans="1:7" ht="13.5">
      <c r="A27" s="174"/>
      <c r="B27" s="175"/>
      <c r="C27" s="175"/>
      <c r="D27" s="175"/>
      <c r="E27" s="175"/>
      <c r="F27" s="175"/>
      <c r="G27" s="170"/>
    </row>
    <row r="28" spans="1:7" ht="13.5">
      <c r="A28" s="174"/>
      <c r="B28" s="175"/>
      <c r="C28" s="175"/>
      <c r="D28" s="175"/>
      <c r="E28" s="175"/>
      <c r="F28" s="175"/>
      <c r="G28" s="170"/>
    </row>
    <row r="29" spans="1:7" ht="15" thickBot="1">
      <c r="A29" s="176"/>
      <c r="B29" s="177"/>
      <c r="C29" s="177"/>
      <c r="D29" s="177"/>
      <c r="E29" s="177"/>
      <c r="F29" s="177"/>
      <c r="G29" s="171"/>
    </row>
  </sheetData>
  <sheetProtection/>
  <mergeCells count="5">
    <mergeCell ref="E6:F6"/>
    <mergeCell ref="E5:F5"/>
    <mergeCell ref="B6:C6"/>
    <mergeCell ref="B5:C5"/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40"/>
  <sheetViews>
    <sheetView workbookViewId="0" topLeftCell="A1">
      <selection activeCell="B3" sqref="B3"/>
    </sheetView>
  </sheetViews>
  <sheetFormatPr defaultColWidth="11.57421875" defaultRowHeight="15"/>
  <cols>
    <col min="1" max="1" width="10.8515625" style="14" customWidth="1"/>
    <col min="2" max="2" width="18.140625" style="16" customWidth="1"/>
    <col min="3" max="3" width="21.7109375" style="16" customWidth="1"/>
    <col min="4" max="4" width="24.8515625" style="16" customWidth="1"/>
    <col min="5" max="5" width="6.140625" style="16" customWidth="1"/>
    <col min="6" max="15" width="10.8515625" style="14" customWidth="1"/>
    <col min="16" max="16384" width="11.421875" style="16" customWidth="1"/>
  </cols>
  <sheetData>
    <row r="1" spans="1:6" s="14" customFormat="1" ht="13.5">
      <c r="A1" s="172"/>
      <c r="B1" s="173"/>
      <c r="C1" s="173"/>
      <c r="D1" s="173"/>
      <c r="E1" s="173"/>
      <c r="F1" s="169"/>
    </row>
    <row r="2" spans="1:6" s="14" customFormat="1" ht="13.5">
      <c r="A2" s="174"/>
      <c r="B2" s="175"/>
      <c r="C2" s="175"/>
      <c r="D2" s="175"/>
      <c r="E2" s="175"/>
      <c r="F2" s="170"/>
    </row>
    <row r="3" spans="1:6" s="14" customFormat="1" ht="13.5">
      <c r="A3" s="174"/>
      <c r="B3" s="175"/>
      <c r="C3" s="175"/>
      <c r="D3" s="175"/>
      <c r="E3" s="175"/>
      <c r="F3" s="170"/>
    </row>
    <row r="4" spans="1:6" s="14" customFormat="1" ht="13.5">
      <c r="A4" s="174"/>
      <c r="B4" s="175"/>
      <c r="C4" s="175"/>
      <c r="D4" s="175"/>
      <c r="E4" s="175"/>
      <c r="F4" s="170"/>
    </row>
    <row r="5" spans="1:6" ht="15">
      <c r="A5" s="174"/>
      <c r="B5" s="175"/>
      <c r="C5" s="179" t="s">
        <v>140</v>
      </c>
      <c r="D5" s="179" t="s">
        <v>141</v>
      </c>
      <c r="E5" s="24" t="s">
        <v>86</v>
      </c>
      <c r="F5" s="170"/>
    </row>
    <row r="6" spans="1:6" ht="13.5">
      <c r="A6" s="174"/>
      <c r="B6" s="178" t="s">
        <v>87</v>
      </c>
      <c r="C6" s="168" t="s">
        <v>88</v>
      </c>
      <c r="D6" s="168" t="s">
        <v>88</v>
      </c>
      <c r="E6" s="23">
        <v>0</v>
      </c>
      <c r="F6" s="170"/>
    </row>
    <row r="7" spans="1:6" ht="13.5">
      <c r="A7" s="174"/>
      <c r="B7" s="178" t="s">
        <v>90</v>
      </c>
      <c r="C7" s="168" t="s">
        <v>88</v>
      </c>
      <c r="D7" s="168" t="s">
        <v>88</v>
      </c>
      <c r="E7" s="23">
        <v>0</v>
      </c>
      <c r="F7" s="170"/>
    </row>
    <row r="8" spans="1:6" ht="13.5">
      <c r="A8" s="174"/>
      <c r="B8" s="178" t="s">
        <v>91</v>
      </c>
      <c r="C8" s="168" t="s">
        <v>88</v>
      </c>
      <c r="D8" s="168" t="s">
        <v>88</v>
      </c>
      <c r="E8" s="23">
        <v>0</v>
      </c>
      <c r="F8" s="170"/>
    </row>
    <row r="9" spans="1:6" ht="13.5">
      <c r="A9" s="174"/>
      <c r="B9" s="178" t="s">
        <v>92</v>
      </c>
      <c r="C9" s="168" t="s">
        <v>88</v>
      </c>
      <c r="D9" s="168" t="s">
        <v>88</v>
      </c>
      <c r="E9" s="23">
        <v>0</v>
      </c>
      <c r="F9" s="170"/>
    </row>
    <row r="10" spans="1:6" ht="13.5">
      <c r="A10" s="174"/>
      <c r="B10" s="178" t="s">
        <v>93</v>
      </c>
      <c r="C10" s="168" t="s">
        <v>88</v>
      </c>
      <c r="D10" s="168" t="s">
        <v>88</v>
      </c>
      <c r="E10" s="23">
        <v>0</v>
      </c>
      <c r="F10" s="170"/>
    </row>
    <row r="11" spans="1:6" ht="13.5">
      <c r="A11" s="174"/>
      <c r="B11" s="178" t="s">
        <v>94</v>
      </c>
      <c r="C11" s="168" t="s">
        <v>88</v>
      </c>
      <c r="D11" s="168" t="s">
        <v>88</v>
      </c>
      <c r="E11" s="23">
        <v>0</v>
      </c>
      <c r="F11" s="170"/>
    </row>
    <row r="12" spans="1:6" ht="13.5">
      <c r="A12" s="174"/>
      <c r="B12" s="178" t="s">
        <v>95</v>
      </c>
      <c r="C12" s="168" t="s">
        <v>88</v>
      </c>
      <c r="D12" s="168" t="s">
        <v>88</v>
      </c>
      <c r="E12" s="23">
        <v>0</v>
      </c>
      <c r="F12" s="170"/>
    </row>
    <row r="13" spans="1:6" ht="13.5">
      <c r="A13" s="174"/>
      <c r="B13" s="178" t="s">
        <v>96</v>
      </c>
      <c r="C13" s="168" t="s">
        <v>88</v>
      </c>
      <c r="D13" s="168" t="s">
        <v>88</v>
      </c>
      <c r="E13" s="23">
        <v>0</v>
      </c>
      <c r="F13" s="170"/>
    </row>
    <row r="14" spans="1:6" s="14" customFormat="1" ht="13.5">
      <c r="A14" s="174"/>
      <c r="B14" s="175"/>
      <c r="C14" s="175"/>
      <c r="D14" s="175"/>
      <c r="E14" s="175"/>
      <c r="F14" s="170"/>
    </row>
    <row r="15" spans="1:6" ht="13.5">
      <c r="A15" s="174"/>
      <c r="B15" s="221" t="s">
        <v>191</v>
      </c>
      <c r="C15" s="221"/>
      <c r="D15" s="221"/>
      <c r="E15" s="221"/>
      <c r="F15" s="170"/>
    </row>
    <row r="16" spans="1:6" ht="13.5">
      <c r="A16" s="174"/>
      <c r="B16" s="220"/>
      <c r="C16" s="220"/>
      <c r="D16" s="220"/>
      <c r="E16" s="220"/>
      <c r="F16" s="170"/>
    </row>
    <row r="17" spans="1:6" ht="13.5">
      <c r="A17" s="174"/>
      <c r="B17" s="220"/>
      <c r="C17" s="220"/>
      <c r="D17" s="220"/>
      <c r="E17" s="220"/>
      <c r="F17" s="170"/>
    </row>
    <row r="18" spans="1:6" ht="13.5">
      <c r="A18" s="174"/>
      <c r="B18" s="220"/>
      <c r="C18" s="220"/>
      <c r="D18" s="220"/>
      <c r="E18" s="220"/>
      <c r="F18" s="170"/>
    </row>
    <row r="19" spans="1:6" ht="13.5">
      <c r="A19" s="174"/>
      <c r="B19" s="220"/>
      <c r="C19" s="220"/>
      <c r="D19" s="220"/>
      <c r="E19" s="220"/>
      <c r="F19" s="170"/>
    </row>
    <row r="20" spans="1:6" ht="13.5">
      <c r="A20" s="174"/>
      <c r="B20" s="220"/>
      <c r="C20" s="220"/>
      <c r="D20" s="220"/>
      <c r="E20" s="220"/>
      <c r="F20" s="170"/>
    </row>
    <row r="21" spans="1:6" ht="13.5">
      <c r="A21" s="174"/>
      <c r="B21" s="220"/>
      <c r="C21" s="220"/>
      <c r="D21" s="220"/>
      <c r="E21" s="220"/>
      <c r="F21" s="170"/>
    </row>
    <row r="22" spans="1:6" ht="13.5">
      <c r="A22" s="174"/>
      <c r="B22" s="220"/>
      <c r="C22" s="220"/>
      <c r="D22" s="220"/>
      <c r="E22" s="220"/>
      <c r="F22" s="170"/>
    </row>
    <row r="23" spans="1:6" ht="13.5">
      <c r="A23" s="174"/>
      <c r="B23" s="220"/>
      <c r="C23" s="220"/>
      <c r="D23" s="220"/>
      <c r="E23" s="220"/>
      <c r="F23" s="170"/>
    </row>
    <row r="24" spans="1:6" ht="13.5">
      <c r="A24" s="174"/>
      <c r="B24" s="220"/>
      <c r="C24" s="220"/>
      <c r="D24" s="220"/>
      <c r="E24" s="220"/>
      <c r="F24" s="170"/>
    </row>
    <row r="25" spans="1:6" ht="13.5">
      <c r="A25" s="174"/>
      <c r="B25" s="220"/>
      <c r="C25" s="220"/>
      <c r="D25" s="220"/>
      <c r="E25" s="220"/>
      <c r="F25" s="170"/>
    </row>
    <row r="26" spans="1:6" s="14" customFormat="1" ht="13.5">
      <c r="A26" s="174"/>
      <c r="B26" s="175"/>
      <c r="C26" s="175"/>
      <c r="D26" s="175"/>
      <c r="E26" s="175"/>
      <c r="F26" s="170"/>
    </row>
    <row r="27" spans="1:6" s="14" customFormat="1" ht="13.5">
      <c r="A27" s="174"/>
      <c r="B27" s="221" t="s">
        <v>190</v>
      </c>
      <c r="C27" s="221"/>
      <c r="D27" s="221"/>
      <c r="E27" s="221"/>
      <c r="F27" s="170"/>
    </row>
    <row r="28" spans="1:6" s="14" customFormat="1" ht="13.5">
      <c r="A28" s="174"/>
      <c r="B28" s="220"/>
      <c r="C28" s="220"/>
      <c r="D28" s="220"/>
      <c r="E28" s="220"/>
      <c r="F28" s="170"/>
    </row>
    <row r="29" spans="1:6" s="14" customFormat="1" ht="13.5">
      <c r="A29" s="174"/>
      <c r="B29" s="220"/>
      <c r="C29" s="220"/>
      <c r="D29" s="220"/>
      <c r="E29" s="220"/>
      <c r="F29" s="170"/>
    </row>
    <row r="30" spans="1:6" s="14" customFormat="1" ht="13.5">
      <c r="A30" s="174"/>
      <c r="B30" s="220"/>
      <c r="C30" s="220"/>
      <c r="D30" s="220"/>
      <c r="E30" s="220"/>
      <c r="F30" s="170"/>
    </row>
    <row r="31" spans="1:6" s="14" customFormat="1" ht="13.5">
      <c r="A31" s="174"/>
      <c r="B31" s="220"/>
      <c r="C31" s="220"/>
      <c r="D31" s="220"/>
      <c r="E31" s="220"/>
      <c r="F31" s="170"/>
    </row>
    <row r="32" spans="1:6" s="14" customFormat="1" ht="13.5">
      <c r="A32" s="174"/>
      <c r="B32" s="220"/>
      <c r="C32" s="220"/>
      <c r="D32" s="220"/>
      <c r="E32" s="220"/>
      <c r="F32" s="170"/>
    </row>
    <row r="33" spans="1:6" s="14" customFormat="1" ht="13.5">
      <c r="A33" s="174"/>
      <c r="B33" s="220"/>
      <c r="C33" s="220"/>
      <c r="D33" s="220"/>
      <c r="E33" s="220"/>
      <c r="F33" s="170"/>
    </row>
    <row r="34" spans="1:6" s="14" customFormat="1" ht="13.5">
      <c r="A34" s="174"/>
      <c r="B34" s="220"/>
      <c r="C34" s="220"/>
      <c r="D34" s="220"/>
      <c r="E34" s="220"/>
      <c r="F34" s="170"/>
    </row>
    <row r="35" spans="1:6" s="14" customFormat="1" ht="13.5">
      <c r="A35" s="174"/>
      <c r="B35" s="220"/>
      <c r="C35" s="220"/>
      <c r="D35" s="220"/>
      <c r="E35" s="220"/>
      <c r="F35" s="170"/>
    </row>
    <row r="36" spans="1:6" s="14" customFormat="1" ht="13.5">
      <c r="A36" s="174"/>
      <c r="B36" s="220"/>
      <c r="C36" s="220"/>
      <c r="D36" s="220"/>
      <c r="E36" s="220"/>
      <c r="F36" s="170"/>
    </row>
    <row r="37" spans="1:6" s="14" customFormat="1" ht="13.5">
      <c r="A37" s="174"/>
      <c r="B37" s="220"/>
      <c r="C37" s="220"/>
      <c r="D37" s="220"/>
      <c r="E37" s="220"/>
      <c r="F37" s="170"/>
    </row>
    <row r="38" spans="1:6" ht="13.5">
      <c r="A38" s="174"/>
      <c r="B38" s="175"/>
      <c r="C38" s="175"/>
      <c r="D38" s="175"/>
      <c r="E38" s="175"/>
      <c r="F38" s="170"/>
    </row>
    <row r="39" spans="1:6" ht="13.5">
      <c r="A39" s="174"/>
      <c r="B39" s="175"/>
      <c r="C39" s="175"/>
      <c r="D39" s="175"/>
      <c r="E39" s="175"/>
      <c r="F39" s="170"/>
    </row>
    <row r="40" spans="1:6" ht="15" thickBot="1">
      <c r="A40" s="176"/>
      <c r="B40" s="177"/>
      <c r="C40" s="177"/>
      <c r="D40" s="177"/>
      <c r="E40" s="177"/>
      <c r="F40" s="171"/>
    </row>
  </sheetData>
  <sheetProtection/>
  <mergeCells count="4">
    <mergeCell ref="B16:E25"/>
    <mergeCell ref="B15:E15"/>
    <mergeCell ref="B27:E27"/>
    <mergeCell ref="B28:E37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2:F23"/>
  <sheetViews>
    <sheetView workbookViewId="0" topLeftCell="A1">
      <selection activeCell="C26" sqref="C26"/>
    </sheetView>
  </sheetViews>
  <sheetFormatPr defaultColWidth="11.57421875" defaultRowHeight="15"/>
  <cols>
    <col min="1" max="1" width="10.8515625" style="16" customWidth="1"/>
    <col min="2" max="2" width="30.140625" style="16" customWidth="1"/>
    <col min="3" max="3" width="7.140625" style="16" customWidth="1"/>
    <col min="4" max="4" width="6.28125" style="16" customWidth="1"/>
    <col min="5" max="5" width="25.8515625" style="16" customWidth="1"/>
    <col min="6" max="6" width="7.28125" style="16" customWidth="1"/>
    <col min="7" max="16384" width="11.421875" style="16" customWidth="1"/>
  </cols>
  <sheetData>
    <row r="2" ht="13.5">
      <c r="B2" s="19" t="s">
        <v>181</v>
      </c>
    </row>
    <row r="3" ht="13.5">
      <c r="B3" s="19" t="s">
        <v>179</v>
      </c>
    </row>
    <row r="4" ht="13.5">
      <c r="B4" s="19" t="s">
        <v>180</v>
      </c>
    </row>
    <row r="7" spans="2:3" ht="13.5">
      <c r="B7" s="25" t="s">
        <v>85</v>
      </c>
      <c r="C7" s="11" t="s">
        <v>20</v>
      </c>
    </row>
    <row r="8" spans="2:3" ht="13.5">
      <c r="B8" s="19"/>
      <c r="C8" s="19"/>
    </row>
    <row r="9" spans="2:3" ht="13.5">
      <c r="B9" s="19"/>
      <c r="C9" s="19"/>
    </row>
    <row r="10" spans="2:3" ht="13.5">
      <c r="B10" s="19"/>
      <c r="C10" s="19"/>
    </row>
    <row r="11" spans="2:3" ht="13.5">
      <c r="B11" s="19"/>
      <c r="C11" s="19"/>
    </row>
    <row r="12" spans="2:3" ht="13.5">
      <c r="B12" s="19"/>
      <c r="C12" s="19"/>
    </row>
    <row r="13" spans="2:3" ht="13.5">
      <c r="B13" s="19"/>
      <c r="C13" s="19"/>
    </row>
    <row r="14" spans="2:3" ht="13.5">
      <c r="B14" s="19"/>
      <c r="C14" s="19"/>
    </row>
    <row r="16" spans="2:6" ht="13.5">
      <c r="B16" s="25" t="s">
        <v>98</v>
      </c>
      <c r="C16" s="11" t="s">
        <v>20</v>
      </c>
      <c r="E16" s="25" t="s">
        <v>99</v>
      </c>
      <c r="F16" s="11" t="s">
        <v>20</v>
      </c>
    </row>
    <row r="17" spans="2:6" ht="13.5">
      <c r="B17" s="19"/>
      <c r="C17" s="19"/>
      <c r="E17" s="19"/>
      <c r="F17" s="19"/>
    </row>
    <row r="18" spans="2:6" ht="13.5">
      <c r="B18" s="19"/>
      <c r="C18" s="19"/>
      <c r="E18" s="19"/>
      <c r="F18" s="19"/>
    </row>
    <row r="19" spans="2:6" ht="13.5">
      <c r="B19" s="19"/>
      <c r="C19" s="19"/>
      <c r="E19" s="19"/>
      <c r="F19" s="19"/>
    </row>
    <row r="20" spans="2:6" ht="13.5">
      <c r="B20" s="19"/>
      <c r="C20" s="19"/>
      <c r="E20" s="19"/>
      <c r="F20" s="19"/>
    </row>
    <row r="21" spans="2:6" ht="13.5">
      <c r="B21" s="19"/>
      <c r="C21" s="19"/>
      <c r="E21" s="19"/>
      <c r="F21" s="19"/>
    </row>
    <row r="22" spans="2:6" ht="13.5">
      <c r="B22" s="19"/>
      <c r="C22" s="19"/>
      <c r="E22" s="19"/>
      <c r="F22" s="19"/>
    </row>
    <row r="23" spans="2:6" ht="13.5">
      <c r="B23" s="19"/>
      <c r="C23" s="19"/>
      <c r="E23" s="19"/>
      <c r="F23" s="19"/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B3:P33"/>
  <sheetViews>
    <sheetView zoomScale="85" zoomScaleNormal="85" workbookViewId="0" topLeftCell="A1">
      <selection activeCell="F52" sqref="F52"/>
    </sheetView>
  </sheetViews>
  <sheetFormatPr defaultColWidth="11.57421875" defaultRowHeight="15"/>
  <cols>
    <col min="1" max="1" width="11.421875" style="1" customWidth="1"/>
    <col min="2" max="2" width="30.421875" style="1" customWidth="1"/>
    <col min="3" max="3" width="4.8515625" style="1" customWidth="1"/>
    <col min="4" max="4" width="5.8515625" style="1" customWidth="1"/>
    <col min="5" max="16384" width="11.421875" style="1" customWidth="1"/>
  </cols>
  <sheetData>
    <row r="3" spans="2:15" ht="13.5">
      <c r="B3" s="5"/>
      <c r="C3" s="5"/>
      <c r="D3" s="5"/>
      <c r="E3" s="21"/>
      <c r="F3" s="21"/>
      <c r="G3" s="21"/>
      <c r="H3" s="21"/>
      <c r="I3" s="21"/>
      <c r="J3" s="21"/>
      <c r="K3" s="5"/>
      <c r="L3" s="5"/>
      <c r="M3" s="5"/>
      <c r="N3" s="5"/>
      <c r="O3" s="3"/>
    </row>
    <row r="4" spans="2:15" ht="13.5">
      <c r="B4" s="226" t="s">
        <v>192</v>
      </c>
      <c r="C4" s="227"/>
      <c r="D4" s="5"/>
      <c r="E4" s="74"/>
      <c r="F4" s="75"/>
      <c r="G4" s="75"/>
      <c r="H4" s="75"/>
      <c r="I4" s="75"/>
      <c r="J4" s="75"/>
      <c r="K4" s="76"/>
      <c r="L4" s="5"/>
      <c r="M4" s="5"/>
      <c r="N4" s="5"/>
      <c r="O4" s="3"/>
    </row>
    <row r="5" spans="2:16" ht="13.5">
      <c r="B5" s="72"/>
      <c r="C5" s="22"/>
      <c r="D5" s="5"/>
      <c r="E5" s="222" t="s">
        <v>125</v>
      </c>
      <c r="F5" s="223"/>
      <c r="G5" s="223"/>
      <c r="H5" s="223"/>
      <c r="I5" s="73"/>
      <c r="J5" s="56" t="s">
        <v>128</v>
      </c>
      <c r="K5" s="57"/>
      <c r="L5" s="6"/>
      <c r="M5" s="6"/>
      <c r="N5" s="6"/>
      <c r="O5" s="6"/>
      <c r="P5" s="2"/>
    </row>
    <row r="6" spans="2:16" ht="13.5">
      <c r="B6" s="228"/>
      <c r="C6" s="229"/>
      <c r="D6" s="8"/>
      <c r="E6" s="222" t="s">
        <v>126</v>
      </c>
      <c r="F6" s="223"/>
      <c r="G6" s="223"/>
      <c r="H6" s="223"/>
      <c r="I6" s="55"/>
      <c r="J6" s="56" t="s">
        <v>129</v>
      </c>
      <c r="K6" s="57"/>
      <c r="L6" s="6"/>
      <c r="M6" s="6"/>
      <c r="N6" s="6"/>
      <c r="O6" s="6"/>
      <c r="P6" s="2"/>
    </row>
    <row r="7" spans="2:16" ht="13.5">
      <c r="B7" s="228"/>
      <c r="C7" s="229"/>
      <c r="D7" s="3"/>
      <c r="E7" s="222" t="s">
        <v>127</v>
      </c>
      <c r="F7" s="223"/>
      <c r="G7" s="223"/>
      <c r="H7" s="223"/>
      <c r="I7" s="55"/>
      <c r="J7" s="56" t="s">
        <v>130</v>
      </c>
      <c r="K7" s="57"/>
      <c r="L7" s="6"/>
      <c r="M7" s="6"/>
      <c r="N7" s="6"/>
      <c r="O7" s="6"/>
      <c r="P7" s="2"/>
    </row>
    <row r="8" spans="2:16" ht="13.5">
      <c r="B8" s="228"/>
      <c r="C8" s="229"/>
      <c r="D8" s="3"/>
      <c r="E8" s="58"/>
      <c r="F8" s="55"/>
      <c r="G8" s="55"/>
      <c r="H8" s="55"/>
      <c r="I8" s="55"/>
      <c r="J8" s="55"/>
      <c r="K8" s="59"/>
      <c r="L8" s="9"/>
      <c r="M8" s="6"/>
      <c r="N8" s="6"/>
      <c r="O8" s="6"/>
      <c r="P8" s="2"/>
    </row>
    <row r="9" spans="2:16" ht="13.5">
      <c r="B9" s="228"/>
      <c r="C9" s="229"/>
      <c r="D9" s="3"/>
      <c r="E9" s="222" t="s">
        <v>138</v>
      </c>
      <c r="F9" s="223"/>
      <c r="G9" s="223"/>
      <c r="H9" s="223"/>
      <c r="I9" s="56"/>
      <c r="J9" s="56" t="s">
        <v>131</v>
      </c>
      <c r="K9" s="59"/>
      <c r="L9" s="9"/>
      <c r="M9" s="6"/>
      <c r="N9" s="6"/>
      <c r="O9" s="6"/>
      <c r="P9" s="2"/>
    </row>
    <row r="10" spans="2:16" ht="13.5">
      <c r="B10" s="228"/>
      <c r="C10" s="229"/>
      <c r="D10" s="3"/>
      <c r="E10" s="222" t="s">
        <v>136</v>
      </c>
      <c r="F10" s="223"/>
      <c r="G10" s="223"/>
      <c r="H10" s="223"/>
      <c r="I10" s="56"/>
      <c r="J10" s="56" t="s">
        <v>132</v>
      </c>
      <c r="K10" s="59"/>
      <c r="L10" s="9"/>
      <c r="M10" s="6"/>
      <c r="N10" s="6"/>
      <c r="O10" s="6"/>
      <c r="P10" s="2"/>
    </row>
    <row r="11" spans="2:16" ht="13.5">
      <c r="B11" s="228"/>
      <c r="C11" s="229"/>
      <c r="D11" s="3"/>
      <c r="E11" s="222" t="s">
        <v>137</v>
      </c>
      <c r="F11" s="223"/>
      <c r="G11" s="223"/>
      <c r="H11" s="223"/>
      <c r="I11" s="56"/>
      <c r="J11" s="56" t="s">
        <v>139</v>
      </c>
      <c r="K11" s="59"/>
      <c r="L11" s="9"/>
      <c r="M11" s="6"/>
      <c r="N11" s="6"/>
      <c r="O11" s="6"/>
      <c r="P11" s="2"/>
    </row>
    <row r="12" spans="2:16" ht="13.5">
      <c r="B12" s="228"/>
      <c r="C12" s="229"/>
      <c r="D12" s="3"/>
      <c r="E12" s="58"/>
      <c r="F12" s="56"/>
      <c r="G12" s="56"/>
      <c r="H12" s="56"/>
      <c r="I12" s="56"/>
      <c r="J12" s="56"/>
      <c r="K12" s="59"/>
      <c r="L12" s="9"/>
      <c r="M12" s="6"/>
      <c r="N12" s="6"/>
      <c r="O12" s="6"/>
      <c r="P12" s="2"/>
    </row>
    <row r="13" spans="2:16" ht="13.5">
      <c r="B13" s="228"/>
      <c r="C13" s="229"/>
      <c r="D13" s="3"/>
      <c r="E13" s="58" t="s">
        <v>133</v>
      </c>
      <c r="F13" s="56"/>
      <c r="G13" s="233" t="s">
        <v>89</v>
      </c>
      <c r="H13" s="233"/>
      <c r="I13" s="233"/>
      <c r="J13" s="233"/>
      <c r="K13" s="59"/>
      <c r="L13" s="9"/>
      <c r="M13" s="6"/>
      <c r="N13" s="6"/>
      <c r="O13" s="6"/>
      <c r="P13" s="2"/>
    </row>
    <row r="14" spans="2:16" ht="13.5">
      <c r="B14" s="228"/>
      <c r="C14" s="229"/>
      <c r="D14" s="3"/>
      <c r="E14" s="58"/>
      <c r="F14" s="56"/>
      <c r="G14" s="233"/>
      <c r="H14" s="233"/>
      <c r="I14" s="233"/>
      <c r="J14" s="233"/>
      <c r="K14" s="59"/>
      <c r="L14" s="9"/>
      <c r="M14" s="6"/>
      <c r="N14" s="6"/>
      <c r="O14" s="6"/>
      <c r="P14" s="2"/>
    </row>
    <row r="15" spans="2:16" ht="13.5">
      <c r="B15" s="228"/>
      <c r="C15" s="229"/>
      <c r="D15" s="3"/>
      <c r="E15" s="58" t="s">
        <v>134</v>
      </c>
      <c r="F15" s="56"/>
      <c r="G15" s="232" t="s">
        <v>135</v>
      </c>
      <c r="H15" s="233"/>
      <c r="I15" s="233"/>
      <c r="J15" s="233"/>
      <c r="K15" s="59"/>
      <c r="L15" s="9"/>
      <c r="M15" s="6"/>
      <c r="N15" s="6"/>
      <c r="O15" s="6"/>
      <c r="P15" s="2"/>
    </row>
    <row r="16" spans="2:16" ht="13.5">
      <c r="B16" s="228"/>
      <c r="C16" s="229"/>
      <c r="D16" s="3"/>
      <c r="E16" s="58"/>
      <c r="F16" s="56"/>
      <c r="G16" s="233"/>
      <c r="H16" s="233"/>
      <c r="I16" s="233"/>
      <c r="J16" s="233"/>
      <c r="K16" s="59"/>
      <c r="L16" s="9"/>
      <c r="M16" s="6"/>
      <c r="N16" s="6"/>
      <c r="O16" s="6"/>
      <c r="P16" s="2"/>
    </row>
    <row r="17" spans="2:16" ht="117" customHeight="1">
      <c r="B17" s="230"/>
      <c r="C17" s="231"/>
      <c r="D17" s="3"/>
      <c r="E17" s="60"/>
      <c r="F17" s="61"/>
      <c r="G17" s="61"/>
      <c r="H17" s="61"/>
      <c r="I17" s="61"/>
      <c r="J17" s="62"/>
      <c r="K17" s="63"/>
      <c r="L17" s="9"/>
      <c r="M17" s="6"/>
      <c r="N17" s="6"/>
      <c r="O17" s="6"/>
      <c r="P17" s="2"/>
    </row>
    <row r="18" spans="12:16" ht="13.5">
      <c r="L18" s="2"/>
      <c r="M18" s="2"/>
      <c r="N18" s="2"/>
      <c r="O18" s="2"/>
      <c r="P18" s="2"/>
    </row>
    <row r="20" spans="5:11" ht="13.5">
      <c r="E20" s="72"/>
      <c r="F20" s="64"/>
      <c r="G20" s="64"/>
      <c r="H20" s="64"/>
      <c r="I20" s="64"/>
      <c r="J20" s="64"/>
      <c r="K20" s="65"/>
    </row>
    <row r="21" spans="2:11" ht="13.5">
      <c r="B21" s="40" t="s">
        <v>83</v>
      </c>
      <c r="C21" s="31">
        <f>SUM(C23:C29)</f>
        <v>0</v>
      </c>
      <c r="E21" s="58" t="s">
        <v>119</v>
      </c>
      <c r="F21" s="66"/>
      <c r="G21" s="66"/>
      <c r="H21" s="66"/>
      <c r="I21" s="66"/>
      <c r="J21" s="66"/>
      <c r="K21" s="67"/>
    </row>
    <row r="22" spans="2:11" ht="13.5">
      <c r="B22" s="224" t="s">
        <v>163</v>
      </c>
      <c r="C22" s="225"/>
      <c r="E22" s="58"/>
      <c r="F22" s="66"/>
      <c r="G22" s="66"/>
      <c r="H22" s="66"/>
      <c r="I22" s="66"/>
      <c r="J22" s="66"/>
      <c r="K22" s="67"/>
    </row>
    <row r="23" spans="2:11" ht="13.5">
      <c r="B23" s="37"/>
      <c r="C23" s="23"/>
      <c r="E23" s="58" t="s">
        <v>122</v>
      </c>
      <c r="F23" s="66"/>
      <c r="G23" s="66"/>
      <c r="H23" s="66"/>
      <c r="I23" s="66"/>
      <c r="J23" s="66"/>
      <c r="K23" s="67"/>
    </row>
    <row r="24" spans="2:11" ht="13.5">
      <c r="B24" s="37"/>
      <c r="C24" s="23"/>
      <c r="E24" s="58" t="s">
        <v>123</v>
      </c>
      <c r="F24" s="66"/>
      <c r="G24" s="66"/>
      <c r="H24" s="66"/>
      <c r="I24" s="66"/>
      <c r="J24" s="66"/>
      <c r="K24" s="67"/>
    </row>
    <row r="25" spans="2:11" ht="13.5">
      <c r="B25" s="37"/>
      <c r="C25" s="23"/>
      <c r="E25" s="58"/>
      <c r="F25" s="66"/>
      <c r="G25" s="66"/>
      <c r="H25" s="66"/>
      <c r="I25" s="66"/>
      <c r="J25" s="66"/>
      <c r="K25" s="67"/>
    </row>
    <row r="26" spans="2:11" ht="13.5">
      <c r="B26" s="38"/>
      <c r="C26" s="23"/>
      <c r="E26" s="58" t="s">
        <v>124</v>
      </c>
      <c r="F26" s="66"/>
      <c r="G26" s="66"/>
      <c r="H26" s="66"/>
      <c r="I26" s="66"/>
      <c r="J26" s="66"/>
      <c r="K26" s="67"/>
    </row>
    <row r="27" spans="2:11" ht="13.5">
      <c r="B27" s="38"/>
      <c r="C27" s="23"/>
      <c r="E27" s="68"/>
      <c r="F27" s="66"/>
      <c r="G27" s="66"/>
      <c r="H27" s="66"/>
      <c r="I27" s="66"/>
      <c r="J27" s="66"/>
      <c r="K27" s="67"/>
    </row>
    <row r="28" spans="2:11" ht="13.5">
      <c r="B28" s="40" t="s">
        <v>84</v>
      </c>
      <c r="C28" s="31">
        <f>SUM(C29:C33)</f>
        <v>0</v>
      </c>
      <c r="E28" s="68"/>
      <c r="F28" s="66"/>
      <c r="G28" s="66"/>
      <c r="H28" s="66"/>
      <c r="I28" s="66"/>
      <c r="J28" s="66"/>
      <c r="K28" s="67"/>
    </row>
    <row r="29" spans="2:11" ht="13.5">
      <c r="B29" s="37"/>
      <c r="C29" s="23"/>
      <c r="E29" s="68"/>
      <c r="F29" s="66"/>
      <c r="G29" s="66"/>
      <c r="H29" s="66"/>
      <c r="I29" s="66"/>
      <c r="J29" s="66"/>
      <c r="K29" s="67"/>
    </row>
    <row r="30" spans="2:11" ht="13.5">
      <c r="B30" s="38"/>
      <c r="C30" s="23"/>
      <c r="E30" s="68"/>
      <c r="F30" s="66"/>
      <c r="G30" s="66"/>
      <c r="H30" s="66"/>
      <c r="I30" s="66"/>
      <c r="J30" s="66"/>
      <c r="K30" s="67"/>
    </row>
    <row r="31" spans="2:11" ht="13.5">
      <c r="B31" s="38"/>
      <c r="C31" s="23"/>
      <c r="E31" s="68"/>
      <c r="F31" s="66"/>
      <c r="G31" s="66"/>
      <c r="H31" s="66"/>
      <c r="I31" s="66"/>
      <c r="J31" s="66"/>
      <c r="K31" s="67"/>
    </row>
    <row r="32" spans="2:11" ht="13.5">
      <c r="B32" s="38"/>
      <c r="C32" s="23"/>
      <c r="E32" s="68"/>
      <c r="F32" s="66"/>
      <c r="G32" s="66"/>
      <c r="H32" s="66"/>
      <c r="I32" s="66"/>
      <c r="J32" s="66"/>
      <c r="K32" s="67"/>
    </row>
    <row r="33" spans="2:11" ht="13.5">
      <c r="B33" s="38"/>
      <c r="C33" s="23"/>
      <c r="E33" s="69"/>
      <c r="F33" s="70"/>
      <c r="G33" s="70"/>
      <c r="H33" s="70"/>
      <c r="I33" s="70"/>
      <c r="J33" s="70"/>
      <c r="K33" s="71"/>
    </row>
  </sheetData>
  <sheetProtection/>
  <mergeCells count="11">
    <mergeCell ref="E6:H6"/>
    <mergeCell ref="E10:H10"/>
    <mergeCell ref="E11:H11"/>
    <mergeCell ref="B22:C22"/>
    <mergeCell ref="B4:C4"/>
    <mergeCell ref="B6:C17"/>
    <mergeCell ref="G15:J16"/>
    <mergeCell ref="G13:J14"/>
    <mergeCell ref="E9:H9"/>
    <mergeCell ref="E5:H5"/>
    <mergeCell ref="E7:H7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2012-07-27T10:16:40Z</dcterms:modified>
  <cp:category/>
  <cp:version/>
  <cp:contentType/>
  <cp:contentStatus/>
</cp:coreProperties>
</file>